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la\Desktop\5\"/>
    </mc:Choice>
  </mc:AlternateContent>
  <bookViews>
    <workbookView xWindow="0" yWindow="0" windowWidth="20490" windowHeight="7650" tabRatio="876" activeTab="6"/>
  </bookViews>
  <sheets>
    <sheet name="გურია" sheetId="7" r:id="rId1"/>
    <sheet name="იმერეთი" sheetId="8" r:id="rId2"/>
    <sheet name="კახეთი" sheetId="5" r:id="rId3"/>
    <sheet name="მცხ-მთიან" sheetId="9" r:id="rId4"/>
    <sheet name="რაჭა-ლეჩხ-ქვ.სვან" sheetId="14" r:id="rId5"/>
    <sheet name="სამეგრ-ზ.სვანეთი" sheetId="11" r:id="rId6"/>
    <sheet name="სამცხე-ჯავახ" sheetId="12" r:id="rId7"/>
    <sheet name="ქვ.ქართლი" sheetId="6" r:id="rId8"/>
    <sheet name="შიდა ქართ" sheetId="13" r:id="rId9"/>
  </sheets>
  <definedNames>
    <definedName name="_xlnm._FilterDatabase" localSheetId="0" hidden="1">გურია!$A$1:$K$98</definedName>
    <definedName name="_xlnm._FilterDatabase" localSheetId="1" hidden="1">იმერეთი!$A$1:$N$209</definedName>
    <definedName name="_xlnm._FilterDatabase" localSheetId="2" hidden="1">კახეთი!$A$1:$M$197</definedName>
    <definedName name="_xlnm._FilterDatabase" localSheetId="5" hidden="1">'სამეგრ-ზ.სვანეთი'!$A$1:$L$252</definedName>
    <definedName name="_xlnm._FilterDatabase" localSheetId="6" hidden="1">'სამცხე-ჯავახ'!$A$1:$M$177</definedName>
    <definedName name="_xlnm._FilterDatabase" localSheetId="7" hidden="1">ქვ.ქართლი!$A$1:$N$196</definedName>
    <definedName name="_xlnm._FilterDatabase" localSheetId="8" hidden="1">'შიდა ქართ'!$A$1:$L$182</definedName>
    <definedName name="_xlnm.Print_Area" localSheetId="2">კახეთი!$A$1:$K$197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2" l="1"/>
  <c r="F6" i="12"/>
  <c r="F90" i="13"/>
  <c r="F65" i="13"/>
  <c r="F30" i="13" l="1"/>
  <c r="F25" i="13" s="1"/>
  <c r="F150" i="13"/>
  <c r="F139" i="13"/>
  <c r="F126" i="13"/>
  <c r="F135" i="13"/>
  <c r="F99" i="13"/>
  <c r="F86" i="13"/>
  <c r="F75" i="13"/>
  <c r="F69" i="13"/>
  <c r="F54" i="13"/>
  <c r="F60" i="13"/>
  <c r="F47" i="13"/>
  <c r="F22" i="13"/>
  <c r="F17" i="13"/>
  <c r="F2" i="13"/>
  <c r="F172" i="12" l="1"/>
  <c r="F163" i="12"/>
  <c r="F157" i="12"/>
  <c r="F153" i="12"/>
  <c r="F149" i="12"/>
  <c r="F143" i="12"/>
  <c r="F138" i="12"/>
  <c r="F134" i="12"/>
  <c r="F123" i="12"/>
  <c r="F120" i="12"/>
  <c r="F114" i="12"/>
  <c r="F107" i="12"/>
  <c r="F102" i="12"/>
  <c r="F99" i="12"/>
  <c r="F87" i="12"/>
  <c r="F73" i="12"/>
  <c r="F50" i="12"/>
  <c r="F58" i="12"/>
  <c r="F33" i="12"/>
  <c r="F46" i="12"/>
  <c r="F43" i="12"/>
  <c r="F2" i="12"/>
  <c r="F194" i="11" l="1"/>
  <c r="F188" i="11"/>
  <c r="F182" i="11"/>
  <c r="F176" i="11"/>
  <c r="F131" i="14" l="1"/>
  <c r="F127" i="14"/>
  <c r="F121" i="14"/>
  <c r="F111" i="14"/>
  <c r="F106" i="14"/>
  <c r="F102" i="14"/>
  <c r="F98" i="14"/>
  <c r="F91" i="14"/>
  <c r="F85" i="14"/>
  <c r="F77" i="14"/>
  <c r="F70" i="14"/>
  <c r="F66" i="14"/>
  <c r="F60" i="14"/>
  <c r="F57" i="14"/>
  <c r="F54" i="14"/>
  <c r="F49" i="14"/>
  <c r="F46" i="14"/>
  <c r="F35" i="14"/>
  <c r="F30" i="14"/>
  <c r="F23" i="14"/>
  <c r="F8" i="14"/>
  <c r="F128" i="12" l="1"/>
  <c r="F78" i="12"/>
  <c r="F82" i="12"/>
  <c r="F96" i="12"/>
  <c r="F92" i="12"/>
  <c r="F66" i="12"/>
  <c r="F55" i="12"/>
  <c r="F62" i="12"/>
  <c r="F39" i="12"/>
  <c r="F19" i="12"/>
  <c r="F26" i="12"/>
  <c r="F249" i="11"/>
  <c r="F244" i="11"/>
  <c r="F240" i="11"/>
  <c r="F235" i="11"/>
  <c r="F229" i="11"/>
  <c r="F226" i="11"/>
  <c r="F221" i="11"/>
  <c r="F218" i="11"/>
  <c r="F213" i="11"/>
  <c r="F55" i="11"/>
  <c r="F52" i="11"/>
  <c r="F49" i="11"/>
  <c r="F45" i="11"/>
  <c r="F40" i="11"/>
  <c r="F64" i="11"/>
  <c r="F59" i="11"/>
  <c r="F36" i="11"/>
  <c r="F33" i="11"/>
  <c r="F29" i="11"/>
  <c r="F26" i="11"/>
  <c r="F18" i="11"/>
  <c r="F15" i="11"/>
  <c r="F12" i="11"/>
  <c r="F8" i="11"/>
  <c r="F5" i="11"/>
  <c r="F2" i="11"/>
  <c r="F140" i="11"/>
  <c r="F134" i="11"/>
  <c r="F209" i="11"/>
  <c r="F205" i="11"/>
  <c r="F201" i="11"/>
  <c r="F198" i="9"/>
  <c r="F193" i="9"/>
  <c r="F162" i="9"/>
  <c r="F156" i="9"/>
  <c r="F145" i="9"/>
  <c r="F204" i="8"/>
  <c r="F201" i="8"/>
  <c r="F182" i="8"/>
  <c r="F177" i="8"/>
  <c r="F162" i="8"/>
  <c r="F157" i="8"/>
  <c r="F141" i="8"/>
  <c r="F137" i="8"/>
  <c r="F134" i="8"/>
  <c r="F128" i="8"/>
  <c r="F124" i="8"/>
  <c r="F118" i="8"/>
  <c r="F113" i="8"/>
  <c r="F109" i="8"/>
  <c r="F93" i="8"/>
  <c r="F84" i="8"/>
  <c r="F78" i="8"/>
  <c r="F63" i="8"/>
  <c r="F58" i="8"/>
  <c r="F55" i="8"/>
  <c r="F52" i="8"/>
  <c r="F37" i="8"/>
  <c r="F28" i="8"/>
  <c r="F17" i="8"/>
  <c r="F96" i="7"/>
  <c r="F88" i="7"/>
  <c r="F81" i="7"/>
  <c r="F193" i="6" l="1"/>
  <c r="F187" i="6"/>
  <c r="F183" i="6"/>
  <c r="F179" i="6"/>
  <c r="F170" i="6"/>
  <c r="F165" i="6"/>
  <c r="F159" i="6"/>
  <c r="F150" i="6"/>
  <c r="F132" i="6"/>
  <c r="F106" i="6"/>
  <c r="F76" i="6"/>
  <c r="F73" i="6"/>
  <c r="F34" i="6"/>
  <c r="F6" i="6"/>
  <c r="F190" i="5" l="1"/>
  <c r="F186" i="5"/>
  <c r="F180" i="5"/>
  <c r="F177" i="5"/>
  <c r="F173" i="5"/>
  <c r="F164" i="5"/>
  <c r="F161" i="5"/>
  <c r="F158" i="5"/>
  <c r="F155" i="5"/>
  <c r="F142" i="5"/>
  <c r="F132" i="5"/>
  <c r="F127" i="5"/>
  <c r="F119" i="5"/>
  <c r="F104" i="5"/>
  <c r="F99" i="5"/>
  <c r="F90" i="5"/>
  <c r="F84" i="5"/>
  <c r="F20" i="5"/>
  <c r="F15" i="5"/>
  <c r="F11" i="5"/>
  <c r="F2" i="5"/>
  <c r="F80" i="5"/>
  <c r="F76" i="5"/>
  <c r="F68" i="5"/>
  <c r="F64" i="5"/>
  <c r="F61" i="5"/>
  <c r="F25" i="5"/>
</calcChain>
</file>

<file path=xl/sharedStrings.xml><?xml version="1.0" encoding="utf-8"?>
<sst xmlns="http://schemas.openxmlformats.org/spreadsheetml/2006/main" count="5658" uniqueCount="2000">
  <si>
    <t>N</t>
  </si>
  <si>
    <t xml:space="preserve">რეგიონი </t>
  </si>
  <si>
    <t xml:space="preserve">მუნიციპალიტეტი </t>
  </si>
  <si>
    <t>დასახელება</t>
  </si>
  <si>
    <t xml:space="preserve">კახეთი </t>
  </si>
  <si>
    <t>ახმეტა</t>
  </si>
  <si>
    <t xml:space="preserve">გურჯაანი </t>
  </si>
  <si>
    <t>სოფელ ახაშენში ახალი ამბულატორიის მშენებლობა</t>
  </si>
  <si>
    <t xml:space="preserve">დედოფლისწყარო </t>
  </si>
  <si>
    <t xml:space="preserve">თელავი </t>
  </si>
  <si>
    <t xml:space="preserve">ლაგოდეხი </t>
  </si>
  <si>
    <t>სოფ. კაბლის (ბაისუბანი) აბულატორიის რეაბილიტაცია</t>
  </si>
  <si>
    <t>სოფ. აფენის ამბულატორიის რეაბილიტაცია</t>
  </si>
  <si>
    <t>სოფ. ფონის ამბულატორიის რეაბილტაცია</t>
  </si>
  <si>
    <t>სოფ. ჭიაურის ამბულატორიის რეაბილიტაცია</t>
  </si>
  <si>
    <t>სოფ. ნინიგორის ამბულატორიის რეაბილტაცია</t>
  </si>
  <si>
    <t>სოფ. მაწიმის ამბულატორიის მშენებლობა</t>
  </si>
  <si>
    <t>სოფ. თამარიანის ამბულატორიის მშენებლობა</t>
  </si>
  <si>
    <t xml:space="preserve">საგარეჯო </t>
  </si>
  <si>
    <t>სოფ. გომბორის ამბულატორიის რეაბილიტაცია</t>
  </si>
  <si>
    <t>სოფ. გიორგიწმინდის ამბულატორიის რეაბილიტაცია</t>
  </si>
  <si>
    <t>სოფ. უდაბნოს ამბულატორიის რეაბილიტაცია</t>
  </si>
  <si>
    <t>სოფ. თოხლიაურის ამბულატორიის რეაბილიტაცია</t>
  </si>
  <si>
    <t>სოფ. მანავის ამბულატორიის რეაბილიტაცია</t>
  </si>
  <si>
    <t>სოფ. პატარძეულის ამბულატორიის რეაბილიტაცია</t>
  </si>
  <si>
    <t>სოფ. ხაშმის ამბულატორიის რეაბილიტაცია</t>
  </si>
  <si>
    <t>სოფ. ყანდაურის ამბულატორიის რეაბილიტაცია</t>
  </si>
  <si>
    <t>სოფ. დიდ ჩაილურის ამბულატორიის მშენებლობა</t>
  </si>
  <si>
    <t xml:space="preserve">სიღნაღი </t>
  </si>
  <si>
    <t>სოფ. ილიაწმინდაში ამბულატორიის მშენებლობა</t>
  </si>
  <si>
    <t>სოფ. ქვემო მაჩხაანში ამბულატორიის მშენებლობა</t>
  </si>
  <si>
    <t>სოფ. ერისიმედის ამბულატორიის რეაბილიტაცია</t>
  </si>
  <si>
    <t>სოფ. ხირსა ამბულატორიის რეაბილიტაცია</t>
  </si>
  <si>
    <t>სოფ. ქვემო ბოდბის ამბულატორიის რეაბილიტაცია</t>
  </si>
  <si>
    <t>სოფ. ძველი ანაგის ამბულატორიის რეაბილიტაცია</t>
  </si>
  <si>
    <t>სოფ. საქობოს ამბულატორიის რეაბილიტაცია</t>
  </si>
  <si>
    <t xml:space="preserve">ყვარელი </t>
  </si>
  <si>
    <t>დასრულებულია 2020</t>
  </si>
  <si>
    <t xml:space="preserve">სამუშაოების სტატუსი </t>
  </si>
  <si>
    <t xml:space="preserve">ამბულატორიების რეაბილიტაცია </t>
  </si>
  <si>
    <t xml:space="preserve">ამბულატორიების მშენებლობა </t>
  </si>
  <si>
    <t>სამუშაოები</t>
  </si>
  <si>
    <t>ტერიტორიული ერთეული</t>
  </si>
  <si>
    <t>სოფელი</t>
  </si>
  <si>
    <t>მოსახლეობის რაოდენობა</t>
  </si>
  <si>
    <t>ექიმი</t>
  </si>
  <si>
    <t>ექთანი</t>
  </si>
  <si>
    <t>...</t>
  </si>
  <si>
    <t>გელათი</t>
  </si>
  <si>
    <t>ქვემო ხოდაშენი</t>
  </si>
  <si>
    <t>დიდი ჩაილური</t>
  </si>
  <si>
    <t>პატარა ჩაილური</t>
  </si>
  <si>
    <t>ჯოყოლო</t>
  </si>
  <si>
    <t>ბირკიანი</t>
  </si>
  <si>
    <t>ძიბახევი</t>
  </si>
  <si>
    <t>ხალაწანი</t>
  </si>
  <si>
    <t>ქვემო ხალაწანი</t>
  </si>
  <si>
    <t>დუმასტური</t>
  </si>
  <si>
    <t>ზემო ხალაწანი</t>
  </si>
  <si>
    <t>ომალო</t>
  </si>
  <si>
    <t>შუა ხალაწანი</t>
  </si>
  <si>
    <t>თუშეთი</t>
  </si>
  <si>
    <t>ბოჭორნა</t>
  </si>
  <si>
    <t>კვავლო</t>
  </si>
  <si>
    <t>შენაქო</t>
  </si>
  <si>
    <t>ჩიღო</t>
  </si>
  <si>
    <t>წარო</t>
  </si>
  <si>
    <t>ოჟიო</t>
  </si>
  <si>
    <t>ზემო ხოდაშენი</t>
  </si>
  <si>
    <t>ჩაბინაანი</t>
  </si>
  <si>
    <t>ხორხელი</t>
  </si>
  <si>
    <t>ალავერდი</t>
  </si>
  <si>
    <t>კოღოთო</t>
  </si>
  <si>
    <t>მატანი</t>
  </si>
  <si>
    <t>შახვეტილა</t>
  </si>
  <si>
    <t>ბუხრები</t>
  </si>
  <si>
    <t>ვეძები</t>
  </si>
  <si>
    <t>ნადუქნარი</t>
  </si>
  <si>
    <t>საბუე</t>
  </si>
  <si>
    <t>ჩაჩხრიალა</t>
  </si>
  <si>
    <t>ჭართალა</t>
  </si>
  <si>
    <t>ჯაბური</t>
  </si>
  <si>
    <t>ზემო ალვანი</t>
  </si>
  <si>
    <t>ხორბალო</t>
  </si>
  <si>
    <t>ვაჩნაძიანი</t>
  </si>
  <si>
    <t>კახიფარი</t>
  </si>
  <si>
    <t xml:space="preserve">შაშიანი </t>
  </si>
  <si>
    <t>შაშიანი</t>
  </si>
  <si>
    <t>კალაური</t>
  </si>
  <si>
    <t>მუკუზანი</t>
  </si>
  <si>
    <t>ზეგაანი</t>
  </si>
  <si>
    <t>ჩუმლაყი</t>
  </si>
  <si>
    <t>კაჭრეთი</t>
  </si>
  <si>
    <t>ზემო კაჭრეთი</t>
  </si>
  <si>
    <t>ჭერემი</t>
  </si>
  <si>
    <t>ბაკურციხე</t>
  </si>
  <si>
    <t>ახაშენი</t>
  </si>
  <si>
    <t>ზემო ქედი</t>
  </si>
  <si>
    <t>სამთაწყარო</t>
  </si>
  <si>
    <t>ფიროსმანი</t>
  </si>
  <si>
    <t>ზემო მაჩხაანი</t>
  </si>
  <si>
    <t>მირზაანი</t>
  </si>
  <si>
    <t>ქვემო ქედი</t>
  </si>
  <si>
    <t xml:space="preserve">გამარჯვება </t>
  </si>
  <si>
    <t>გამარჯვება</t>
  </si>
  <si>
    <t>არხილოსკალო</t>
  </si>
  <si>
    <t>სანიორე</t>
  </si>
  <si>
    <t>ჯუღაანი</t>
  </si>
  <si>
    <t>ნაფარეული</t>
  </si>
  <si>
    <t>ართანა</t>
  </si>
  <si>
    <t>კისისხევი</t>
  </si>
  <si>
    <t>აკურა</t>
  </si>
  <si>
    <t>ვანთა</t>
  </si>
  <si>
    <t>ფშაველი</t>
  </si>
  <si>
    <t>ლეჩური</t>
  </si>
  <si>
    <t>ლალისყური</t>
  </si>
  <si>
    <t>ლაფანყური</t>
  </si>
  <si>
    <t>თეთრწყლები</t>
  </si>
  <si>
    <t>თეთრიწყლები</t>
  </si>
  <si>
    <t>ნადიკვარი</t>
  </si>
  <si>
    <t>კობაძე</t>
  </si>
  <si>
    <t>სეროდანი</t>
  </si>
  <si>
    <t>პანტიანი</t>
  </si>
  <si>
    <t>ბაისუბანი</t>
  </si>
  <si>
    <t>ზემო მსხალგორი</t>
  </si>
  <si>
    <t>პატარა გორი</t>
  </si>
  <si>
    <t>ქვემო მსხალგორი</t>
  </si>
  <si>
    <t>აფენი</t>
  </si>
  <si>
    <t>ბაღდათი</t>
  </si>
  <si>
    <t>გვიმრიანი</t>
  </si>
  <si>
    <t>ზემო ნაშოვარი</t>
  </si>
  <si>
    <t>ონანაური</t>
  </si>
  <si>
    <t>ფოდაანი</t>
  </si>
  <si>
    <t>ქვემო ნაშოვარი</t>
  </si>
  <si>
    <t>ჭაბუკიანი</t>
  </si>
  <si>
    <t>კაბალი</t>
  </si>
  <si>
    <t>განჯალა</t>
  </si>
  <si>
    <t>უზუნთალა</t>
  </si>
  <si>
    <t>კარაჯალა</t>
  </si>
  <si>
    <t>ფონა</t>
  </si>
  <si>
    <t>ქვემო ფონა</t>
  </si>
  <si>
    <t>ზემო ფონა</t>
  </si>
  <si>
    <t>დონა</t>
  </si>
  <si>
    <t>ზემო ხეჩილი</t>
  </si>
  <si>
    <t>ქვემო ხეჩილი</t>
  </si>
  <si>
    <t>გიორგეთი</t>
  </si>
  <si>
    <t>გუჯარეთი</t>
  </si>
  <si>
    <t>ვერხვისმინდორი</t>
  </si>
  <si>
    <t>ლაფნიანი</t>
  </si>
  <si>
    <t>ფიჩხიბოგირი</t>
  </si>
  <si>
    <t>ჭიაური</t>
  </si>
  <si>
    <t>თამარიანი</t>
  </si>
  <si>
    <t>წითელი გორი</t>
  </si>
  <si>
    <t>ჰერეთისკარი</t>
  </si>
  <si>
    <t>ნინიგორი</t>
  </si>
  <si>
    <t>განათლება</t>
  </si>
  <si>
    <t>ზემო გურგენიანი</t>
  </si>
  <si>
    <t>ქვემო გურგენიანი</t>
  </si>
  <si>
    <t>ხიზა</t>
  </si>
  <si>
    <t>ხიზაბავრა</t>
  </si>
  <si>
    <t xml:space="preserve">შრომა </t>
  </si>
  <si>
    <t>შრომა</t>
  </si>
  <si>
    <t>კავშირი</t>
  </si>
  <si>
    <t>მაწიმი</t>
  </si>
  <si>
    <t>რაჭისუბანი</t>
  </si>
  <si>
    <t>არეშფერანი</t>
  </si>
  <si>
    <t>ქევხიანი</t>
  </si>
  <si>
    <t>ზემო ბოლქვი</t>
  </si>
  <si>
    <t>ქვემო ბოლქვი</t>
  </si>
  <si>
    <t>ხოშოტიანი</t>
  </si>
  <si>
    <t>გომბორი</t>
  </si>
  <si>
    <t>ასკილაური</t>
  </si>
  <si>
    <t>ვაშლიანი</t>
  </si>
  <si>
    <t>ვერონა</t>
  </si>
  <si>
    <t>რუსიანი</t>
  </si>
  <si>
    <t>კოჭბაანი</t>
  </si>
  <si>
    <t>ბოტკო</t>
  </si>
  <si>
    <t>გორანა</t>
  </si>
  <si>
    <t>იკვლივ გორანა</t>
  </si>
  <si>
    <t>ოთარაანი</t>
  </si>
  <si>
    <t>სასადილო</t>
  </si>
  <si>
    <t>ხინჭები</t>
  </si>
  <si>
    <t>გიორგიწმინდა</t>
  </si>
  <si>
    <t>ანთოკი</t>
  </si>
  <si>
    <t>მარიამჯვარი</t>
  </si>
  <si>
    <t>ქვემო სამგორი</t>
  </si>
  <si>
    <t>უდაბნო</t>
  </si>
  <si>
    <t>თოხლიაური</t>
  </si>
  <si>
    <t>სათაფლე</t>
  </si>
  <si>
    <t>მანავი</t>
  </si>
  <si>
    <t>ზემო ბურდიანი</t>
  </si>
  <si>
    <t>პატარძეული</t>
  </si>
  <si>
    <t>ხაშმი</t>
  </si>
  <si>
    <t>მზისგული</t>
  </si>
  <si>
    <t>ყანდაურა</t>
  </si>
  <si>
    <t>ქვემო ყანდაურა</t>
  </si>
  <si>
    <t>ზემო ყანდაურა</t>
  </si>
  <si>
    <t>შიბლიანი</t>
  </si>
  <si>
    <t>ბადიაური</t>
  </si>
  <si>
    <t>ილიაწმინდა</t>
  </si>
  <si>
    <t>ქვემო მაჩხაანი</t>
  </si>
  <si>
    <t>ყარაღაჯი</t>
  </si>
  <si>
    <t>ხირსა</t>
  </si>
  <si>
    <t>ხორნაბუჯი</t>
  </si>
  <si>
    <t>ჯუგაანი</t>
  </si>
  <si>
    <t>ერისიმედი</t>
  </si>
  <si>
    <t>ბოდბე</t>
  </si>
  <si>
    <t>ქვემო ბოდბე</t>
  </si>
  <si>
    <t>ძველი ანაგა</t>
  </si>
  <si>
    <t>საქობო</t>
  </si>
  <si>
    <t>მაშნაარი</t>
  </si>
  <si>
    <t>შილდა</t>
  </si>
  <si>
    <t>ჭიკაანი</t>
  </si>
  <si>
    <t>ზინობიანი</t>
  </si>
  <si>
    <t>ჭიკაანის თემი</t>
  </si>
  <si>
    <t>ჩანტლისყურე</t>
  </si>
  <si>
    <t xml:space="preserve">გავაზი </t>
  </si>
  <si>
    <t>გავაზი</t>
  </si>
  <si>
    <t>კუჭატანი</t>
  </si>
  <si>
    <t>სანავარდო</t>
  </si>
  <si>
    <t>წიწკანაანთსერი</t>
  </si>
  <si>
    <t>დასრულებულია 2019</t>
  </si>
  <si>
    <t>ჯოყოლო / ხალაწანი / თუშეთი</t>
  </si>
  <si>
    <t>ზემო ხოდაშენი / ოჟიო</t>
  </si>
  <si>
    <t>კაჭრეთი/ზემო კაჭრეთი</t>
  </si>
  <si>
    <t>მუკუზანი / ზეგაანი</t>
  </si>
  <si>
    <t>ზემო მაჩხაანი / მირზაანი</t>
  </si>
  <si>
    <t>აკურა / ვანთა</t>
  </si>
  <si>
    <t>ნასამხრალი</t>
  </si>
  <si>
    <t>კისისხევი / ნასამხრალი</t>
  </si>
  <si>
    <t>სანიორე / ნაფარეული / ართანა</t>
  </si>
  <si>
    <t>ფშაველი / ლალისყური</t>
  </si>
  <si>
    <t>კაბალი / ფონა / გიორგეთი</t>
  </si>
  <si>
    <t>შრომა / მაწიმი</t>
  </si>
  <si>
    <t>გომბორი / კოჭბაანი</t>
  </si>
  <si>
    <t>დიდი ჩაილური / პატარა ჩაილური</t>
  </si>
  <si>
    <t>მზისგული / ყანდაურა / შიბლიანი / ბადიაური</t>
  </si>
  <si>
    <t>ჭიკაანი / გავაზი / კუჭატანი</t>
  </si>
  <si>
    <t>დასრულდა და ფუნქციონირებს</t>
  </si>
  <si>
    <t>დასრულდა და ფუნქციონირებს, მოსაწესრიგებელია კომუნალური საკითხები</t>
  </si>
  <si>
    <t>დასრულდა და ფუნქციონირებს, ესაჭიროება აღჭურვა, მოსაწესრიგებელია კომუნალური საკითხები</t>
  </si>
  <si>
    <t>სოფელ თეთრიწყლების ამბ. რეაბილიტაცია</t>
  </si>
  <si>
    <t>სოფელ აკურის ამბ. რეაბილიტაცია</t>
  </si>
  <si>
    <t>სოფელ კისისხევის ამბ. რეაბილიტაცია</t>
  </si>
  <si>
    <t>სოფელ ლაფანყურის ამბ. სახურავის რეაბილიტაცია</t>
  </si>
  <si>
    <t>სოფელ ფშავლის ამბ. წყალმომარაგების რეაბილ</t>
  </si>
  <si>
    <t>სოფ. ქვემო ხოდაშენში ახალი ამბ. მშენებლობა</t>
  </si>
  <si>
    <t>სოფელ ზემო ალვანის ამბ. რეაბილიტაცია</t>
  </si>
  <si>
    <t>სოფელ ოჟიოს ამბ. შენობის რეაბილიტაცია</t>
  </si>
  <si>
    <t>სოფელ მატანში ამბ. მშენებლობა</t>
  </si>
  <si>
    <t>სოფელ შახვეტილაში ამბ. მშენებლობა</t>
  </si>
  <si>
    <t>სოფელ ჯოყოლოს ამბ. რეაბილიტაცია</t>
  </si>
  <si>
    <t>სოფელ ომალოს ამბ. რეაბილიტაცია (პანკისი)</t>
  </si>
  <si>
    <t>სოფელ ნაფარეულის ამბ. სახურ. და ოთახ. რეაბ.</t>
  </si>
  <si>
    <t>სოფ. სანავარდოში ამბ. ოთახების რეაბილიტაცია</t>
  </si>
  <si>
    <t>სოფ. წიწკანანთსერში ამბ. რეაბილიტაცია</t>
  </si>
  <si>
    <t>სოფ. შილდის ამბ. რეაბილიტაცია</t>
  </si>
  <si>
    <t>სოფელ ფიროსმანში ამბ. რეაბილიტაცია</t>
  </si>
  <si>
    <t>სოფელ ქვემო ქედში ამბ.რეაბილიტაცია</t>
  </si>
  <si>
    <t>სოფ. არეშფერანის ამბ. მშენებლობა</t>
  </si>
  <si>
    <t>სოფელ ზემო ქედში ამბ. რეაბილიტაცია</t>
  </si>
  <si>
    <t>სოფელ ზემო მაჩხაანში ამბ. რეაბილიტაცია</t>
  </si>
  <si>
    <t>სოფელ გამარჯვებაში ამბ. რეაბილიტაცია</t>
  </si>
  <si>
    <t>სოფელ არხილოსკალოში ამბ. რეაბილიტაცია</t>
  </si>
  <si>
    <t>სოფელ ჭერმის ამბ. შენობის ნაწილობრ. რეაბილ</t>
  </si>
  <si>
    <t>სოფელ ჩუმლაყის ამბ.შენობის  ნაწილ. რეაბილიტ</t>
  </si>
  <si>
    <t>სოფელ შაშიანის ამბ. შენობის  ნაწილ.რეაბილიტ</t>
  </si>
  <si>
    <t>შეფასება</t>
  </si>
  <si>
    <t>არ გადასულა კომუნალური საკითხების გამო, ესაჭიროება აღჭურვა</t>
  </si>
  <si>
    <t>დასრულდა და ფუნქციონირებს, მოსაწესრიგებელია კომუნალური საკითხები, ესაჭიროება აღჭურვა</t>
  </si>
  <si>
    <t>დასრულდა და ფუნქციონირებს, ესაჭიროება აღჭურვა</t>
  </si>
  <si>
    <t>დარჩენილია ინფრასტრუქტურული სამუშაოები</t>
  </si>
  <si>
    <t>დარჩენილია ინფრასტრუქტურული სამუშაოები და ფუნქციონირებს, მოსაწესრიგებელია კომუნალური საკითხები</t>
  </si>
  <si>
    <t>არ გადასულა და გასახსნელია, ესაჭიროება აღჭურვა</t>
  </si>
  <si>
    <t>არ გადასულა და გასახსნელია, ესაჭიროება აღჭურვა, მოსაწესრიგებელია კომუნალური საკითხები</t>
  </si>
  <si>
    <t>დასრულდა და ფუნქციონირებს, ესაჭიროება აღჭურვა, მოსაწესრეგიბელია კომუნალური საკითხები</t>
  </si>
  <si>
    <t xml:space="preserve">ქვემო ქართლი </t>
  </si>
  <si>
    <t>წალკა</t>
  </si>
  <si>
    <t>დარაკოვი / წინწყარო</t>
  </si>
  <si>
    <t>დარაკოვი</t>
  </si>
  <si>
    <t>წინწყარო</t>
  </si>
  <si>
    <t>სანთა</t>
  </si>
  <si>
    <t>კოხტა</t>
  </si>
  <si>
    <t>ჩრდილისუბანი</t>
  </si>
  <si>
    <t>ხარება</t>
  </si>
  <si>
    <t>ოზნი / ბურნაშეთი / კიზილქილისა</t>
  </si>
  <si>
    <t>ოზნი</t>
  </si>
  <si>
    <t>ბურნაშეთი</t>
  </si>
  <si>
    <t>კიზილქილისა</t>
  </si>
  <si>
    <t xml:space="preserve">სამება / განთიადი საყდრიონი  </t>
  </si>
  <si>
    <t>სამება</t>
  </si>
  <si>
    <t>განთიადი</t>
  </si>
  <si>
    <t>საყდრიონი</t>
  </si>
  <si>
    <t xml:space="preserve">არ-სარვანი / თეჯისი </t>
  </si>
  <si>
    <t>არ-სარვანი</t>
  </si>
  <si>
    <t>გოდაქლარი</t>
  </si>
  <si>
    <t>ჩოლიანი</t>
  </si>
  <si>
    <t>თეჯისი</t>
  </si>
  <si>
    <t>აშკალა / გუმბათი</t>
  </si>
  <si>
    <t>არ გადასულა, მოსაწესრიგებელია კომუნალური საკითხები</t>
  </si>
  <si>
    <t>აშკალა</t>
  </si>
  <si>
    <t>გუმბათი</t>
  </si>
  <si>
    <t xml:space="preserve">ჩივთქილისა / ხაჩკოვი / კაბური </t>
  </si>
  <si>
    <t>ჩივთქილისა</t>
  </si>
  <si>
    <t>თამალა-ხარაბა</t>
  </si>
  <si>
    <t>ხაჩკოვი</t>
  </si>
  <si>
    <t>კაბური</t>
  </si>
  <si>
    <t xml:space="preserve">აიაზმა / ნარდევანი </t>
  </si>
  <si>
    <t>აიაზმა</t>
  </si>
  <si>
    <t>ნარდევანი</t>
  </si>
  <si>
    <t>ბარეთი</t>
  </si>
  <si>
    <t>იმერა</t>
  </si>
  <si>
    <t>საბეჭისი</t>
  </si>
  <si>
    <t>ლივადი</t>
  </si>
  <si>
    <t xml:space="preserve">თეთრიწყარო </t>
  </si>
  <si>
    <t>მანგლისი / შეხვეტილა / ორბეთი</t>
  </si>
  <si>
    <t>მანგლისი</t>
  </si>
  <si>
    <t>დაბა მანგლისი</t>
  </si>
  <si>
    <t>ალგეთი</t>
  </si>
  <si>
    <t>შეხვეტილა</t>
  </si>
  <si>
    <t>არხოტი</t>
  </si>
  <si>
    <t>დიდი ნამტვრიანი</t>
  </si>
  <si>
    <t>კოდის წყარო</t>
  </si>
  <si>
    <t>ნაპილნარი</t>
  </si>
  <si>
    <t>პატარა ნამტვრიანი</t>
  </si>
  <si>
    <t>უგუდეთი</t>
  </si>
  <si>
    <t>ქვემო ჭინჭრიანი</t>
  </si>
  <si>
    <t>ზემო ჭინჭრიანი</t>
  </si>
  <si>
    <t>ჯვრისხევი</t>
  </si>
  <si>
    <t xml:space="preserve">ორბეთი </t>
  </si>
  <si>
    <t>სოფ. ორბეთში ამბ. რეაბილიტაცია</t>
  </si>
  <si>
    <t>ამლივი</t>
  </si>
  <si>
    <t>ახალი ზირბითი</t>
  </si>
  <si>
    <t>დიდგორი</t>
  </si>
  <si>
    <t>დრე</t>
  </si>
  <si>
    <t>ვანათი</t>
  </si>
  <si>
    <t>მეორე შამთა</t>
  </si>
  <si>
    <t xml:space="preserve">ამბულატორიის მშენებლობა </t>
  </si>
  <si>
    <t>მიმდინარეობს</t>
  </si>
  <si>
    <t xml:space="preserve">მიმდინარეობს </t>
  </si>
  <si>
    <t>ღვევი</t>
  </si>
  <si>
    <t>ღოლოვანი</t>
  </si>
  <si>
    <t>პირველი შამთა</t>
  </si>
  <si>
    <t>წვერი</t>
  </si>
  <si>
    <t>წყლულეთი</t>
  </si>
  <si>
    <t>კოდა / მარაბდა / ბორბალო</t>
  </si>
  <si>
    <t>კოდა</t>
  </si>
  <si>
    <t>მუხათი</t>
  </si>
  <si>
    <t>მარაბდა</t>
  </si>
  <si>
    <t>ახალი მარაბდა</t>
  </si>
  <si>
    <t>ქოთიში</t>
  </si>
  <si>
    <t>ძველი მარაბდა</t>
  </si>
  <si>
    <t>ბორბალო</t>
  </si>
  <si>
    <t>ერტისი</t>
  </si>
  <si>
    <t>ვაშლოვანი</t>
  </si>
  <si>
    <t>სოფ. ვაშლოვანში ამბ რეაბილიტაცია</t>
  </si>
  <si>
    <t>დსრულდა და ფუნქციონირებს</t>
  </si>
  <si>
    <t>ღოუბანი</t>
  </si>
  <si>
    <t>დმანისი</t>
  </si>
  <si>
    <t>ამამლო</t>
  </si>
  <si>
    <t xml:space="preserve">ამამლო </t>
  </si>
  <si>
    <t xml:space="preserve">ანგრევანი </t>
  </si>
  <si>
    <t xml:space="preserve">ბაზაქლო </t>
  </si>
  <si>
    <t>მამიშლო</t>
  </si>
  <si>
    <t xml:space="preserve">საფარლო </t>
  </si>
  <si>
    <t xml:space="preserve">ტყისპირი </t>
  </si>
  <si>
    <t>გომარეთი / სარკინეთი</t>
  </si>
  <si>
    <t>სოფელ გომარეთის ამბ. რეაბილიტაცია</t>
  </si>
  <si>
    <t>გომარეთი</t>
  </si>
  <si>
    <t>კაკლიანი (ქართული)</t>
  </si>
  <si>
    <t>მამულო</t>
  </si>
  <si>
    <t>ქცია</t>
  </si>
  <si>
    <t>სარკინეთი</t>
  </si>
  <si>
    <t xml:space="preserve">სარკინეთი </t>
  </si>
  <si>
    <t>განახლება</t>
  </si>
  <si>
    <t xml:space="preserve">ველისპირი </t>
  </si>
  <si>
    <t>გუგუთი / საკირე / მაშავერა</t>
  </si>
  <si>
    <t>გუგუთი</t>
  </si>
  <si>
    <t>კამიშლო</t>
  </si>
  <si>
    <t>ლოქჭანდარი</t>
  </si>
  <si>
    <t>საკირე</t>
  </si>
  <si>
    <t xml:space="preserve">გორა </t>
  </si>
  <si>
    <t>მაშავერა</t>
  </si>
  <si>
    <t xml:space="preserve">მაშავერა </t>
  </si>
  <si>
    <t xml:space="preserve">უკანგორა </t>
  </si>
  <si>
    <t>კამარლო / დმანისი</t>
  </si>
  <si>
    <t>ქ. დმანისის (კამარლო) ამბ.რეაბილიტაცია</t>
  </si>
  <si>
    <t>კამარლო</t>
  </si>
  <si>
    <t>ქარიანი</t>
  </si>
  <si>
    <t xml:space="preserve">შახმარლო </t>
  </si>
  <si>
    <t>იაღუფლო</t>
  </si>
  <si>
    <t>შინდლარი</t>
  </si>
  <si>
    <t>ოროზმანი</t>
  </si>
  <si>
    <t>სოფ. ქვემო ოროზმანში ამბ. რეაბილიტაცია</t>
  </si>
  <si>
    <t xml:space="preserve">ქვემო ოროზმანი </t>
  </si>
  <si>
    <t>დალარი</t>
  </si>
  <si>
    <t>ვაკე</t>
  </si>
  <si>
    <t>ზემო ოროზმანი</t>
  </si>
  <si>
    <t xml:space="preserve">მთისძირი </t>
  </si>
  <si>
    <t xml:space="preserve">ბოლნისი </t>
  </si>
  <si>
    <t>ქვემო ბოლნისი / ბოლნისი</t>
  </si>
  <si>
    <t>სოფელ ქვემო ბოლნისში ამბ. რეაბილიტაცია</t>
  </si>
  <si>
    <t xml:space="preserve">ქვემო ბოლნისი </t>
  </si>
  <si>
    <t>ქვემო ბოლნისი</t>
  </si>
  <si>
    <t>ბოლნისი</t>
  </si>
  <si>
    <t>სამწევრისი</t>
  </si>
  <si>
    <t>ფოლადაური</t>
  </si>
  <si>
    <t>ზემო ბოლნისი</t>
  </si>
  <si>
    <t>ქვეში / აკაურთა</t>
  </si>
  <si>
    <t>ქვეში</t>
  </si>
  <si>
    <t>კიანეთი</t>
  </si>
  <si>
    <t>მუშევანი</t>
  </si>
  <si>
    <t>საბერეთი</t>
  </si>
  <si>
    <t>ჯავშანიანი</t>
  </si>
  <si>
    <t>აკაურთა</t>
  </si>
  <si>
    <t>ძეძვნარიანი</t>
  </si>
  <si>
    <t>ძველი ქვეში</t>
  </si>
  <si>
    <t>ბერთაკარი</t>
  </si>
  <si>
    <t>სენები</t>
  </si>
  <si>
    <t>გეტა</t>
  </si>
  <si>
    <t>იწრია</t>
  </si>
  <si>
    <t>ფოცხვერიანი</t>
  </si>
  <si>
    <t>დარბაზი</t>
  </si>
  <si>
    <t>სოფელ დარბაზში ამბ. რეაბილიტაცია</t>
  </si>
  <si>
    <t>წიფორი</t>
  </si>
  <si>
    <t>ჭრეში</t>
  </si>
  <si>
    <t>ხახალაჯვარი</t>
  </si>
  <si>
    <t>დასრულებულია და ფუნქციონირებს, მოსაწესრიგებელია კომუნალური საკითხები</t>
  </si>
  <si>
    <t>რაჭისუბნი / რატევანი</t>
  </si>
  <si>
    <t>რაჭისუბნი</t>
  </si>
  <si>
    <t>ხატისოფელი</t>
  </si>
  <si>
    <t>სამტრედო</t>
  </si>
  <si>
    <t>რატევანი</t>
  </si>
  <si>
    <t>ზვარეთი</t>
  </si>
  <si>
    <t xml:space="preserve">მარნეული </t>
  </si>
  <si>
    <t>დამია-გეურარხი</t>
  </si>
  <si>
    <t>ახლოლალო</t>
  </si>
  <si>
    <t>დამია</t>
  </si>
  <si>
    <t>კიროვკა</t>
  </si>
  <si>
    <t>წერაქვი</t>
  </si>
  <si>
    <t>სიონი</t>
  </si>
  <si>
    <t>ჯანხოში</t>
  </si>
  <si>
    <t>წერეთელი</t>
  </si>
  <si>
    <t xml:space="preserve">ნორგიული </t>
  </si>
  <si>
    <t>დიდი ბეგლიარი</t>
  </si>
  <si>
    <t>პატარა ბეგლიარი</t>
  </si>
  <si>
    <t>საიმერლო</t>
  </si>
  <si>
    <t>ხოჯორნი</t>
  </si>
  <si>
    <t>ბრდაზორი</t>
  </si>
  <si>
    <t>გიულბახი</t>
  </si>
  <si>
    <t>ცოფი</t>
  </si>
  <si>
    <t>კაპანახჩი</t>
  </si>
  <si>
    <t>ალგეთის მევენახეობა</t>
  </si>
  <si>
    <t>ამბაროვკა</t>
  </si>
  <si>
    <t>ილმაზლო</t>
  </si>
  <si>
    <t>II ქესალო</t>
  </si>
  <si>
    <t>I ქესალო</t>
  </si>
  <si>
    <t>ქეშალო</t>
  </si>
  <si>
    <t xml:space="preserve">გარდაბანი </t>
  </si>
  <si>
    <t>ახალი სამგორი</t>
  </si>
  <si>
    <t>სოფელ ახალ სამგორში ამბ. მშენებლობა</t>
  </si>
  <si>
    <t>ახალსოფელი</t>
  </si>
  <si>
    <t>მიმდინარეობს დასრულებითი სამუშაოები</t>
  </si>
  <si>
    <t>მუხროვანი</t>
  </si>
  <si>
    <t>საცხენისი</t>
  </si>
  <si>
    <t>ლემშვანიერა</t>
  </si>
  <si>
    <t>სოფელ ლემშვენიერაში ამბ რეაბილიტაცია</t>
  </si>
  <si>
    <t>მზიანეთი</t>
  </si>
  <si>
    <t>ნაგები</t>
  </si>
  <si>
    <t>თელეთი</t>
  </si>
  <si>
    <t>ზემო თელეთი</t>
  </si>
  <si>
    <t>ახალწყალი</t>
  </si>
  <si>
    <t>მუხრანთელეთი</t>
  </si>
  <si>
    <t>ქვემო თელეთი</t>
  </si>
  <si>
    <t>წალასყური</t>
  </si>
  <si>
    <t>მარტყოფი</t>
  </si>
  <si>
    <t>ვაზიანი</t>
  </si>
  <si>
    <t>სააკაძე</t>
  </si>
  <si>
    <t xml:space="preserve">გურია </t>
  </si>
  <si>
    <t xml:space="preserve">ოზურგეთი </t>
  </si>
  <si>
    <t>დაბა ნარუჯა</t>
  </si>
  <si>
    <t>დაბა ნასაკირალი</t>
  </si>
  <si>
    <t>დაბა ურეკი</t>
  </si>
  <si>
    <t>წვერმაღალა</t>
  </si>
  <si>
    <t>ბაილეთი</t>
  </si>
  <si>
    <t>ჭანიეთური</t>
  </si>
  <si>
    <t>ბოხვაური</t>
  </si>
  <si>
    <t>ჭალა</t>
  </si>
  <si>
    <t>გურიანთა</t>
  </si>
  <si>
    <t>ციხისფერდი</t>
  </si>
  <si>
    <t>კონჭკათი</t>
  </si>
  <si>
    <t>ნატანები</t>
  </si>
  <si>
    <t>ქვემო ნატანები</t>
  </si>
  <si>
    <t>ზემო ნატანები</t>
  </si>
  <si>
    <t>შეკვეთილი</t>
  </si>
  <si>
    <t>შემოქმედი</t>
  </si>
  <si>
    <t>გომი</t>
  </si>
  <si>
    <t>გონებისკარი</t>
  </si>
  <si>
    <t>კვირიკეთი</t>
  </si>
  <si>
    <t>წითელმთა</t>
  </si>
  <si>
    <t>ჭანიეთი</t>
  </si>
  <si>
    <t>ვაშტიალი</t>
  </si>
  <si>
    <t>ქაქუთი</t>
  </si>
  <si>
    <t xml:space="preserve">ჩოხატაური </t>
  </si>
  <si>
    <t>გუთური</t>
  </si>
  <si>
    <t>დაბლაციხე</t>
  </si>
  <si>
    <t>საყვავისტყე</t>
  </si>
  <si>
    <t>დიდივანი / შუა სურები</t>
  </si>
  <si>
    <t>დიდივანი</t>
  </si>
  <si>
    <t>გურისტყე</t>
  </si>
  <si>
    <t>გამოღმა დობირო</t>
  </si>
  <si>
    <t>გაღმა დობირო</t>
  </si>
  <si>
    <t>შუა სურები</t>
  </si>
  <si>
    <t xml:space="preserve">შუა სურები </t>
  </si>
  <si>
    <t>ზემოსურები</t>
  </si>
  <si>
    <t>ზემო სურები</t>
  </si>
  <si>
    <t>თავსურები</t>
  </si>
  <si>
    <t>ტობახჩა</t>
  </si>
  <si>
    <t>შველაურ-ციციბაური</t>
  </si>
  <si>
    <t>ჩაკიტაური</t>
  </si>
  <si>
    <t>წითელგორა</t>
  </si>
  <si>
    <t>ჭალა-ქადაგაური</t>
  </si>
  <si>
    <t>კოხნარი</t>
  </si>
  <si>
    <t>ბურნათი</t>
  </si>
  <si>
    <t>ნაკადული</t>
  </si>
  <si>
    <t>წიფნარი</t>
  </si>
  <si>
    <t>ნაბეღლავი</t>
  </si>
  <si>
    <t>თავპანტა</t>
  </si>
  <si>
    <t>ქვაბღა</t>
  </si>
  <si>
    <t>ჩხაკაურა</t>
  </si>
  <si>
    <t>საჭამიასერი / ზემოხეთი</t>
  </si>
  <si>
    <t>საჭამიასერი</t>
  </si>
  <si>
    <t>ქვემოხეთი</t>
  </si>
  <si>
    <t>კალაგონი</t>
  </si>
  <si>
    <t>მამულარი</t>
  </si>
  <si>
    <t>ჩომეთი</t>
  </si>
  <si>
    <t>ზემოხეთი</t>
  </si>
  <si>
    <t>გოგოური</t>
  </si>
  <si>
    <t>თხილაგანი</t>
  </si>
  <si>
    <t>ჯვარცხმა</t>
  </si>
  <si>
    <t>ინტაბუეთი</t>
  </si>
  <si>
    <t xml:space="preserve">ლანჩხუთი </t>
  </si>
  <si>
    <t>აკეთი</t>
  </si>
  <si>
    <t>გაგური</t>
  </si>
  <si>
    <t>ქვემო აკეთი</t>
  </si>
  <si>
    <t>ზემო აკეთი</t>
  </si>
  <si>
    <t>ჭანჭათი</t>
  </si>
  <si>
    <t>აცანა</t>
  </si>
  <si>
    <t>ტელმანი</t>
  </si>
  <si>
    <t>ნიგოითი</t>
  </si>
  <si>
    <t>ქვიანი</t>
  </si>
  <si>
    <t>ჩოლობარგი</t>
  </si>
  <si>
    <t>ჭყონაგორა</t>
  </si>
  <si>
    <t>ჯაპანა</t>
  </si>
  <si>
    <t>ჯიხეთის მონასტერი</t>
  </si>
  <si>
    <t>სუფსა</t>
  </si>
  <si>
    <t>ახალისოფელი</t>
  </si>
  <si>
    <t>გრიგოლეთი</t>
  </si>
  <si>
    <t>მალთაყვა</t>
  </si>
  <si>
    <t>ტაბანათი</t>
  </si>
  <si>
    <t>ჩქუნი</t>
  </si>
  <si>
    <t>ხიდმაღალა</t>
  </si>
  <si>
    <t>შუხუთი</t>
  </si>
  <si>
    <t>ქვემო შუხუთი</t>
  </si>
  <si>
    <t>ზემო შუხუთი</t>
  </si>
  <si>
    <t xml:space="preserve">იმერეთი </t>
  </si>
  <si>
    <t xml:space="preserve">ხარაგაული </t>
  </si>
  <si>
    <t>კიცხი / ხიდარი</t>
  </si>
  <si>
    <t>კიცხი</t>
  </si>
  <si>
    <t>ბორი</t>
  </si>
  <si>
    <t>თეთრაწყარო</t>
  </si>
  <si>
    <t>კიცხის იგორეთი</t>
  </si>
  <si>
    <t xml:space="preserve"> </t>
  </si>
  <si>
    <t>საქარიქედი</t>
  </si>
  <si>
    <t>ხიდარი</t>
  </si>
  <si>
    <t>ლეღვანი / ვახანი</t>
  </si>
  <si>
    <t>ლეღვანი</t>
  </si>
  <si>
    <t>დიდვაკე</t>
  </si>
  <si>
    <t>მარელისი</t>
  </si>
  <si>
    <t>პატარა სახვლარი</t>
  </si>
  <si>
    <t>ვახანი</t>
  </si>
  <si>
    <t>ზედუბანი</t>
  </si>
  <si>
    <t>სერბაისი</t>
  </si>
  <si>
    <t>ფარცხნალი</t>
  </si>
  <si>
    <t>ისლარი</t>
  </si>
  <si>
    <t>ღუდუმექედი</t>
  </si>
  <si>
    <t>წყალაფორეთი</t>
  </si>
  <si>
    <t>ლახუნდარა</t>
  </si>
  <si>
    <t>პატარა ვარძია</t>
  </si>
  <si>
    <t>ჩალხაეთი</t>
  </si>
  <si>
    <t>ხონი</t>
  </si>
  <si>
    <t xml:space="preserve">ჭიათურა </t>
  </si>
  <si>
    <t>ნიგოზეთი</t>
  </si>
  <si>
    <t>გუნდაეთი</t>
  </si>
  <si>
    <t>ზედა ბერეთისა</t>
  </si>
  <si>
    <t>მერევი</t>
  </si>
  <si>
    <t>უსახელო</t>
  </si>
  <si>
    <t>ქვედა ბერეთისა</t>
  </si>
  <si>
    <t>წასრი</t>
  </si>
  <si>
    <t>წყალშავი</t>
  </si>
  <si>
    <t>სარქველეთუბანი</t>
  </si>
  <si>
    <t>ბუნიკაური</t>
  </si>
  <si>
    <t>ზედა რგანი</t>
  </si>
  <si>
    <t>თაბაგრები</t>
  </si>
  <si>
    <t>წირქვალი / ხვაშითი</t>
  </si>
  <si>
    <t>წირქვალი</t>
  </si>
  <si>
    <t>მღვიმევი</t>
  </si>
  <si>
    <t>ქვედა ჭალოვანი</t>
  </si>
  <si>
    <t>ხალიფაური</t>
  </si>
  <si>
    <t>ხვაშითი</t>
  </si>
  <si>
    <t>ვაკევისა</t>
  </si>
  <si>
    <t>ვანი</t>
  </si>
  <si>
    <t>ზედა ჭალოვანი</t>
  </si>
  <si>
    <t>კვახაჯელეთი</t>
  </si>
  <si>
    <t>ბზვანი</t>
  </si>
  <si>
    <t>ქვედა ბზვანი</t>
  </si>
  <si>
    <t>ზედა ბზვანი</t>
  </si>
  <si>
    <t>ზედა ვანი</t>
  </si>
  <si>
    <t>ტყელვანი</t>
  </si>
  <si>
    <t>ტობანიერი</t>
  </si>
  <si>
    <t>ზედა ეწერ-ტობანიერი</t>
  </si>
  <si>
    <t>კუშუბოური</t>
  </si>
  <si>
    <t>მიქელეფონი</t>
  </si>
  <si>
    <t>სალხინო</t>
  </si>
  <si>
    <t>ზენობანი</t>
  </si>
  <si>
    <t>სულორი / ძულუხი</t>
  </si>
  <si>
    <t>სულორი</t>
  </si>
  <si>
    <t>ძულუხი</t>
  </si>
  <si>
    <t xml:space="preserve">ბაღდათი </t>
  </si>
  <si>
    <t>ვარციხე</t>
  </si>
  <si>
    <t>მეორე ობჩა</t>
  </si>
  <si>
    <t>ნერგეეთი</t>
  </si>
  <si>
    <t>ალისმერეთი</t>
  </si>
  <si>
    <t>დაფენილი</t>
  </si>
  <si>
    <t>წაბლარასხევი</t>
  </si>
  <si>
    <t>წყალთაშუა</t>
  </si>
  <si>
    <t>როხი</t>
  </si>
  <si>
    <t>ხანი</t>
  </si>
  <si>
    <t>ზეკარი</t>
  </si>
  <si>
    <t>კაკასხიდი</t>
  </si>
  <si>
    <t xml:space="preserve">ზესტაფონი </t>
  </si>
  <si>
    <t>ზოვრეთი</t>
  </si>
  <si>
    <t>პირველი სვირი</t>
  </si>
  <si>
    <t xml:space="preserve">საჩხერე </t>
  </si>
  <si>
    <t>არგვეთი</t>
  </si>
  <si>
    <t>ბახიოთი</t>
  </si>
  <si>
    <t>იტავაზა</t>
  </si>
  <si>
    <t>იცქისი</t>
  </si>
  <si>
    <t>მახათაური</t>
  </si>
  <si>
    <t>სავანე</t>
  </si>
  <si>
    <t>შალაური</t>
  </si>
  <si>
    <t>ცხამი</t>
  </si>
  <si>
    <t>ჯალაურთა</t>
  </si>
  <si>
    <t>მოძვი</t>
  </si>
  <si>
    <t xml:space="preserve">ხონი </t>
  </si>
  <si>
    <t>გორდი / კინჩხა</t>
  </si>
  <si>
    <t>გორდი</t>
  </si>
  <si>
    <t>ზედა გორდი</t>
  </si>
  <si>
    <t>ბანგვეთი</t>
  </si>
  <si>
    <t>გამოღმა ნოღა</t>
  </si>
  <si>
    <t>გაღმა ნოღა</t>
  </si>
  <si>
    <t>ქვედა გორდი</t>
  </si>
  <si>
    <t>კინჩხა</t>
  </si>
  <si>
    <t>ქვედა კინჩხა</t>
  </si>
  <si>
    <t>ზედა კინჩხა</t>
  </si>
  <si>
    <t>კინჩხა ფერდი</t>
  </si>
  <si>
    <t>რონდიში</t>
  </si>
  <si>
    <t>საწისქვილო</t>
  </si>
  <si>
    <t>გოჩა ჯიხაიში</t>
  </si>
  <si>
    <t>ივანდიდი</t>
  </si>
  <si>
    <t>კუხი</t>
  </si>
  <si>
    <t>დიდი კუხი</t>
  </si>
  <si>
    <t>ახალშენი</t>
  </si>
  <si>
    <t>პატარა კუხი</t>
  </si>
  <si>
    <t>მათხოჯი</t>
  </si>
  <si>
    <t>ლეფილიე</t>
  </si>
  <si>
    <t>სუხჩა</t>
  </si>
  <si>
    <t>ხიდი</t>
  </si>
  <si>
    <t>ნახახულევი</t>
  </si>
  <si>
    <t>ახალბედისეული</t>
  </si>
  <si>
    <t>კონტუათი</t>
  </si>
  <si>
    <t>საწულუკიძეო</t>
  </si>
  <si>
    <t>უძლოური</t>
  </si>
  <si>
    <t>ქუტირი</t>
  </si>
  <si>
    <t>გვაზაური</t>
  </si>
  <si>
    <t>პატარა ჯიხაიში</t>
  </si>
  <si>
    <t>ძეძილეთი</t>
  </si>
  <si>
    <t>გელავერი</t>
  </si>
  <si>
    <t>გვაშტიბი</t>
  </si>
  <si>
    <t>ორაგვეთი</t>
  </si>
  <si>
    <t>ღვედი</t>
  </si>
  <si>
    <t>თერჯოლა</t>
  </si>
  <si>
    <t>ახალთერჯოლა</t>
  </si>
  <si>
    <t>ბოსელა</t>
  </si>
  <si>
    <t>ბარდუბანი</t>
  </si>
  <si>
    <t>სათემო</t>
  </si>
  <si>
    <t>ზედა სიმონეთი</t>
  </si>
  <si>
    <t>სიქთარვა</t>
  </si>
  <si>
    <t>ჩხარი-ეწერი</t>
  </si>
  <si>
    <t>ჩხარი / გოგნი</t>
  </si>
  <si>
    <t>ჩხარი</t>
  </si>
  <si>
    <t>ჩხარი-მაცხოვარი</t>
  </si>
  <si>
    <t>გოგნი</t>
  </si>
  <si>
    <t xml:space="preserve">ტყიბული </t>
  </si>
  <si>
    <t>გურნა</t>
  </si>
  <si>
    <t>ანტორია</t>
  </si>
  <si>
    <t>ბობოთი</t>
  </si>
  <si>
    <t>კითხიჯი</t>
  </si>
  <si>
    <t>კისორეთი</t>
  </si>
  <si>
    <t>კორეეთი</t>
  </si>
  <si>
    <t>ნაძვა</t>
  </si>
  <si>
    <t>ციხია</t>
  </si>
  <si>
    <t>კურსები</t>
  </si>
  <si>
    <t>მოწამეთა</t>
  </si>
  <si>
    <t>მუხურა</t>
  </si>
  <si>
    <t>ორპირი</t>
  </si>
  <si>
    <t>ზედა ჭყეპი</t>
  </si>
  <si>
    <t>კოკა</t>
  </si>
  <si>
    <t>ლაფეთი</t>
  </si>
  <si>
    <t>მანდიკორი</t>
  </si>
  <si>
    <t>ნაბოსლევი</t>
  </si>
  <si>
    <t>ოხომირა</t>
  </si>
  <si>
    <t>ქვედა ჭყეპი</t>
  </si>
  <si>
    <t>შუყერი</t>
  </si>
  <si>
    <t>ჯონია</t>
  </si>
  <si>
    <t>ცუცხვათი</t>
  </si>
  <si>
    <t>სამტრედია</t>
  </si>
  <si>
    <t>დაბა კულაში</t>
  </si>
  <si>
    <t>გორმაღალი</t>
  </si>
  <si>
    <t>დიდი ჯიხაიში</t>
  </si>
  <si>
    <t>საჯავახო</t>
  </si>
  <si>
    <t>ნიგორზღვა</t>
  </si>
  <si>
    <t>ჭოგნარი</t>
  </si>
  <si>
    <t>ტოლები</t>
  </si>
  <si>
    <t>ბუღნარა</t>
  </si>
  <si>
    <t>ვაზისუბანი</t>
  </si>
  <si>
    <t>ზემო ნოღა</t>
  </si>
  <si>
    <t>ზემო ტოლები</t>
  </si>
  <si>
    <t>ქვემო ნოღა</t>
  </si>
  <si>
    <t>ქორეისუბანი</t>
  </si>
  <si>
    <t xml:space="preserve">წყალტუბო </t>
  </si>
  <si>
    <t>დღნორისა / მექვენა</t>
  </si>
  <si>
    <t>დღნორისა</t>
  </si>
  <si>
    <t xml:space="preserve">ლეხინდრისთავი </t>
  </si>
  <si>
    <t>საჩხეური</t>
  </si>
  <si>
    <t>ჭაშლეთი</t>
  </si>
  <si>
    <t>მექვენა</t>
  </si>
  <si>
    <t>ბენთქოულა</t>
  </si>
  <si>
    <t>დერჩი</t>
  </si>
  <si>
    <t>ვანისჭალა</t>
  </si>
  <si>
    <t>ზედა ონჭეიში</t>
  </si>
  <si>
    <t>ქვედა ონჭეიში</t>
  </si>
  <si>
    <t>მაღლაკი</t>
  </si>
  <si>
    <t>მიწაწითელი</t>
  </si>
  <si>
    <t>მუხიანი</t>
  </si>
  <si>
    <t>უკანეთი</t>
  </si>
  <si>
    <t>ქვედა მესხეთი</t>
  </si>
  <si>
    <t>ოფშკვითი</t>
  </si>
  <si>
    <t xml:space="preserve">ფარცხანაყანები </t>
  </si>
  <si>
    <t>ხახაბო</t>
  </si>
  <si>
    <t xml:space="preserve">მცხეთა-მთიანეთი </t>
  </si>
  <si>
    <t xml:space="preserve">დუშეთი </t>
  </si>
  <si>
    <t>ბაზალეთი</t>
  </si>
  <si>
    <t>ბაზალეთის ამბულატორიის შეკეთება</t>
  </si>
  <si>
    <t>ბაგა</t>
  </si>
  <si>
    <t>გრიგოლაანთკარი</t>
  </si>
  <si>
    <t>ვარსიმაანი</t>
  </si>
  <si>
    <t>ლაზვიანი</t>
  </si>
  <si>
    <t>მლაშე</t>
  </si>
  <si>
    <t>ნაგლიანთკარი</t>
  </si>
  <si>
    <t>პირმისაანი</t>
  </si>
  <si>
    <t>საკრამული</t>
  </si>
  <si>
    <t>საშაბურო</t>
  </si>
  <si>
    <t>უნდილაანთკარი</t>
  </si>
  <si>
    <t>ყარსიმაანთკარი</t>
  </si>
  <si>
    <t>ჩანადირთკარი</t>
  </si>
  <si>
    <t>ჩირდილელიანთკარი</t>
  </si>
  <si>
    <t>ჩუბინიანთკარი</t>
  </si>
  <si>
    <t>ძველი საკრამულო</t>
  </si>
  <si>
    <t>ჭონტილი</t>
  </si>
  <si>
    <t>გრემისხევი</t>
  </si>
  <si>
    <t>გრემისხევის ამბულატორიის შეკეთება</t>
  </si>
  <si>
    <t>ციხისუბანი</t>
  </si>
  <si>
    <t>არბოეთი</t>
  </si>
  <si>
    <t>ახალი ბურღული</t>
  </si>
  <si>
    <t>თხილავანა</t>
  </si>
  <si>
    <t>მიქელიანი</t>
  </si>
  <si>
    <t>პეტრიანი</t>
  </si>
  <si>
    <t>ტონჩა</t>
  </si>
  <si>
    <t>ქარქუშაანი</t>
  </si>
  <si>
    <t>ქედელობა</t>
  </si>
  <si>
    <t>ციგრიაანთკარი</t>
  </si>
  <si>
    <t>ძველი ბურღული</t>
  </si>
  <si>
    <t>მჭადიჯვრი</t>
  </si>
  <si>
    <t>მჭადიჯვრის ამბულატორიის შეკეთება</t>
  </si>
  <si>
    <t>მჭადიჯვარი</t>
  </si>
  <si>
    <t>ახალი კადოეთი</t>
  </si>
  <si>
    <t>ბაქაქურები</t>
  </si>
  <si>
    <t>ებნისი</t>
  </si>
  <si>
    <t>ზემო კოდისწყარო</t>
  </si>
  <si>
    <t>ზემო შუახევი</t>
  </si>
  <si>
    <t>ილტოზა</t>
  </si>
  <si>
    <t>ლამოვანი</t>
  </si>
  <si>
    <t>მილისწყარო</t>
  </si>
  <si>
    <t>ოძისი</t>
  </si>
  <si>
    <t>ქვემო კოდისწყარო</t>
  </si>
  <si>
    <t>ქვემო შუახევი</t>
  </si>
  <si>
    <t>ქვიტკირის წყარო</t>
  </si>
  <si>
    <t>ციხევდავი</t>
  </si>
  <si>
    <t>წიწამურა</t>
  </si>
  <si>
    <t>ჭაშა</t>
  </si>
  <si>
    <t>ჭილურტი</t>
  </si>
  <si>
    <t>უკანაფშავი</t>
  </si>
  <si>
    <t>შუაფხო</t>
  </si>
  <si>
    <t>ახადი</t>
  </si>
  <si>
    <t>ბეტისჩრდილი</t>
  </si>
  <si>
    <t>ბინდაურთა</t>
  </si>
  <si>
    <t>გოგოლაურთა</t>
  </si>
  <si>
    <t>თხილიანა</t>
  </si>
  <si>
    <t>მათურა</t>
  </si>
  <si>
    <t>მუქო</t>
  </si>
  <si>
    <t>უძილაურთა</t>
  </si>
  <si>
    <t>ცაბაურთა</t>
  </si>
  <si>
    <t>ჭიჩო</t>
  </si>
  <si>
    <t>ხოშარა</t>
  </si>
  <si>
    <t>ქვეშეთი</t>
  </si>
  <si>
    <t>ქვეშეთის ამბულატორიის შეკეთება</t>
  </si>
  <si>
    <t>არახვეთი</t>
  </si>
  <si>
    <t>ბედონი</t>
  </si>
  <si>
    <t>ბენიან-ბეგონი</t>
  </si>
  <si>
    <t>გვიდაქე</t>
  </si>
  <si>
    <t>გოგნაური</t>
  </si>
  <si>
    <t>ზემო მლეთა</t>
  </si>
  <si>
    <t>იუხო</t>
  </si>
  <si>
    <t>კაიშაურნი</t>
  </si>
  <si>
    <t>ლაკათხევი</t>
  </si>
  <si>
    <t>მანასეული</t>
  </si>
  <si>
    <t>მუღურე</t>
  </si>
  <si>
    <t>ნადიბაანი</t>
  </si>
  <si>
    <t>ნაღვარევი</t>
  </si>
  <si>
    <t>ჟოჟონი</t>
  </si>
  <si>
    <t>სალაჯური</t>
  </si>
  <si>
    <t>სეთურნი</t>
  </si>
  <si>
    <t xml:space="preserve">ზაქათკარი </t>
  </si>
  <si>
    <t>ჯაღმიანი</t>
  </si>
  <si>
    <t>სეფე</t>
  </si>
  <si>
    <t>სვიანა-როსტიანი</t>
  </si>
  <si>
    <t>სონჩო</t>
  </si>
  <si>
    <t>უშარნი</t>
  </si>
  <si>
    <t>ქვემო მლეთა</t>
  </si>
  <si>
    <t>ქოროღო</t>
  </si>
  <si>
    <t>ყველანი</t>
  </si>
  <si>
    <t>შარმიანი</t>
  </si>
  <si>
    <t>ჩოხელნი</t>
  </si>
  <si>
    <t>ციხიანი</t>
  </si>
  <si>
    <t>წკერე</t>
  </si>
  <si>
    <t>ხარხეთი</t>
  </si>
  <si>
    <t>შატილი</t>
  </si>
  <si>
    <t>სპედაფინანსება</t>
  </si>
  <si>
    <t>შატილის ამბულატორიის შეკეთება</t>
  </si>
  <si>
    <t>ანდაქი</t>
  </si>
  <si>
    <t>არდოტი</t>
  </si>
  <si>
    <t>არჭილო</t>
  </si>
  <si>
    <t>კისტანი</t>
  </si>
  <si>
    <t>მუცო</t>
  </si>
  <si>
    <t>ხონისჭალა</t>
  </si>
  <si>
    <t>ბარისახო</t>
  </si>
  <si>
    <t>ბარისახოს ამბულატორიის შეკეთება</t>
  </si>
  <si>
    <t>აკუშო</t>
  </si>
  <si>
    <t>ამღა</t>
  </si>
  <si>
    <t>ატაბე</t>
  </si>
  <si>
    <t>აყნელი</t>
  </si>
  <si>
    <t>აჭე</t>
  </si>
  <si>
    <t>ახიელი</t>
  </si>
  <si>
    <t>ბაცალიგო</t>
  </si>
  <si>
    <t>ბისო</t>
  </si>
  <si>
    <t>ბლო</t>
  </si>
  <si>
    <t>ბოგჩვილო</t>
  </si>
  <si>
    <t>ბუჩუკურთა</t>
  </si>
  <si>
    <t>გველეთი</t>
  </si>
  <si>
    <t>გუდანი</t>
  </si>
  <si>
    <t>დათვისი</t>
  </si>
  <si>
    <t>ზეისტეჩო</t>
  </si>
  <si>
    <t>კარწაულთა</t>
  </si>
  <si>
    <t>კორშა</t>
  </si>
  <si>
    <t>მაღრაანი</t>
  </si>
  <si>
    <t>მოწმაო</t>
  </si>
  <si>
    <t>ოხერხევი</t>
  </si>
  <si>
    <t>როშკა</t>
  </si>
  <si>
    <t>უბანი</t>
  </si>
  <si>
    <t>უკანაფხო</t>
  </si>
  <si>
    <t>უკანხადუ</t>
  </si>
  <si>
    <t>ქმოსტი</t>
  </si>
  <si>
    <t>ქობულო</t>
  </si>
  <si>
    <t>ღელის ვაკე</t>
  </si>
  <si>
    <t>ღული</t>
  </si>
  <si>
    <t>ჩირდილი</t>
  </si>
  <si>
    <t>ჩხუბა</t>
  </si>
  <si>
    <t>ძეძეურთა</t>
  </si>
  <si>
    <t>ჭალისსოფელი</t>
  </si>
  <si>
    <t>ჭიე</t>
  </si>
  <si>
    <t>ჭიმღა</t>
  </si>
  <si>
    <t>ჭორმეშავი</t>
  </si>
  <si>
    <t>წინხადუ</t>
  </si>
  <si>
    <t>ხახმატი</t>
  </si>
  <si>
    <t xml:space="preserve">თიანეთი </t>
  </si>
  <si>
    <t>ნაქალაქარი / ხევსურთსოფელი</t>
  </si>
  <si>
    <t>სოფელ ნაქალაქარში ამბულატორიის რემონტი</t>
  </si>
  <si>
    <t>ნაქალაქარი</t>
  </si>
  <si>
    <t>ზემო ნაქალაქარი</t>
  </si>
  <si>
    <t>ბეწენწურები</t>
  </si>
  <si>
    <t>დორეულები</t>
  </si>
  <si>
    <t>ვეძათხევა</t>
  </si>
  <si>
    <t>ზურაბები</t>
  </si>
  <si>
    <t>მაგრანეთი</t>
  </si>
  <si>
    <t>ქვემო ნაქალაქარი</t>
  </si>
  <si>
    <t>ხევსურთსოფელი</t>
  </si>
  <si>
    <t>დევენაანთხევი</t>
  </si>
  <si>
    <t xml:space="preserve">ყაზბეგი </t>
  </si>
  <si>
    <t>გორისციხე</t>
  </si>
  <si>
    <t>ტყარშეტი</t>
  </si>
  <si>
    <t>ფხელშე</t>
  </si>
  <si>
    <t>ყანობი</t>
  </si>
  <si>
    <t>ხურთისი</t>
  </si>
  <si>
    <t>არშა</t>
  </si>
  <si>
    <t>გაიბოტენი</t>
  </si>
  <si>
    <t>გარბანი</t>
  </si>
  <si>
    <t>ვარდისუბანი</t>
  </si>
  <si>
    <t>თოთი</t>
  </si>
  <si>
    <t>ფანშეტი</t>
  </si>
  <si>
    <t>სნო</t>
  </si>
  <si>
    <t>ართხმო</t>
  </si>
  <si>
    <t>აჩხოტი</t>
  </si>
  <si>
    <t>ახალციხე</t>
  </si>
  <si>
    <t>კარკუჩა</t>
  </si>
  <si>
    <t>ქოსელი</t>
  </si>
  <si>
    <t>ჯუთა</t>
  </si>
  <si>
    <t>მცხეთა</t>
  </si>
  <si>
    <t>გალავანი / ცხვარიჭამია</t>
  </si>
  <si>
    <t>სოფ. გალავანში ამბულატორიის მშენებლობა</t>
  </si>
  <si>
    <t>გალავანი</t>
  </si>
  <si>
    <t>წინამძღვრიანთკარი</t>
  </si>
  <si>
    <t>ბიწმენდი</t>
  </si>
  <si>
    <t>ბურიანი</t>
  </si>
  <si>
    <t>ზაქარო</t>
  </si>
  <si>
    <t>კოტორაანთკარი</t>
  </si>
  <si>
    <t>ნავდარაანთკარი</t>
  </si>
  <si>
    <t>ჭილაანთკარი</t>
  </si>
  <si>
    <t>ცხვარიჭამია</t>
  </si>
  <si>
    <t>თეზამი</t>
  </si>
  <si>
    <t>კევლიანი</t>
  </si>
  <si>
    <t>ლელუბანი</t>
  </si>
  <si>
    <t>მამკოდა</t>
  </si>
  <si>
    <t>მშრალხევი</t>
  </si>
  <si>
    <t>ნიჩბისი</t>
  </si>
  <si>
    <t>ქვემო ნიჩბისი</t>
  </si>
  <si>
    <t>ახალი ნიჩბისი</t>
  </si>
  <si>
    <t>ზემო ნიჩბისი</t>
  </si>
  <si>
    <t>სასხორი</t>
  </si>
  <si>
    <t>წილკანი / ძალისი</t>
  </si>
  <si>
    <t>წილკანი</t>
  </si>
  <si>
    <t>ერედა</t>
  </si>
  <si>
    <t>ძალისი</t>
  </si>
  <si>
    <t xml:space="preserve">რაჭა-ლეჩხუმი-ქვემო სვანეთი </t>
  </si>
  <si>
    <t xml:space="preserve">ონი </t>
  </si>
  <si>
    <t>საკაო</t>
  </si>
  <si>
    <t>ლაგვანთა</t>
  </si>
  <si>
    <t>უწერა</t>
  </si>
  <si>
    <t>ნიგავზები</t>
  </si>
  <si>
    <t>ფარავნეში</t>
  </si>
  <si>
    <t>ნაკიეთი</t>
  </si>
  <si>
    <t>ღარი / შეუბანი / კომანდელი</t>
  </si>
  <si>
    <t>ღარი</t>
  </si>
  <si>
    <t>წმენდაური</t>
  </si>
  <si>
    <t>შეუბანი</t>
  </si>
  <si>
    <t>წოლა</t>
  </si>
  <si>
    <t>ლაჩთა</t>
  </si>
  <si>
    <t>ნიგვზნარა</t>
  </si>
  <si>
    <t>ხურუთი</t>
  </si>
  <si>
    <t xml:space="preserve">კომანდელი </t>
  </si>
  <si>
    <t xml:space="preserve">სომიწო </t>
  </si>
  <si>
    <t>ქრისტესი</t>
  </si>
  <si>
    <t xml:space="preserve">ხირხონისი </t>
  </si>
  <si>
    <t>ქორთა</t>
  </si>
  <si>
    <t>სხიერი</t>
  </si>
  <si>
    <t>ცაგერი</t>
  </si>
  <si>
    <t>ალპანა / საირმე</t>
  </si>
  <si>
    <t>ალპანა</t>
  </si>
  <si>
    <t>აჭარა</t>
  </si>
  <si>
    <t>ზოგიში</t>
  </si>
  <si>
    <t>ცაგერა</t>
  </si>
  <si>
    <t>საირმე</t>
  </si>
  <si>
    <t>ზედა საირმე</t>
  </si>
  <si>
    <t>ქვედა საირმე</t>
  </si>
  <si>
    <t>ლაილაში</t>
  </si>
  <si>
    <t>თაბორი</t>
  </si>
  <si>
    <t>სურმუში</t>
  </si>
  <si>
    <t>ღუ</t>
  </si>
  <si>
    <t>ორბელი / ლასურიაში</t>
  </si>
  <si>
    <t>ორბელი</t>
  </si>
  <si>
    <t>გაგულეჩი</t>
  </si>
  <si>
    <t>კურცობი</t>
  </si>
  <si>
    <t>ლაჯანა</t>
  </si>
  <si>
    <t>წილამიერი</t>
  </si>
  <si>
    <t>ლასურიაში</t>
  </si>
  <si>
    <t>ლესინდი</t>
  </si>
  <si>
    <t>დეხვირი</t>
  </si>
  <si>
    <t>მახაში</t>
  </si>
  <si>
    <t>ოყურეში</t>
  </si>
  <si>
    <t>ოფიტარა</t>
  </si>
  <si>
    <t>ტვიში</t>
  </si>
  <si>
    <t>ლახეფა</t>
  </si>
  <si>
    <t>ორხვი</t>
  </si>
  <si>
    <t>ქორენიში</t>
  </si>
  <si>
    <t>ხოჯი</t>
  </si>
  <si>
    <t>ქვედა ცაგერი</t>
  </si>
  <si>
    <t>გვესო</t>
  </si>
  <si>
    <t>ღვირიში</t>
  </si>
  <si>
    <t>ქვედა ღვირიში</t>
  </si>
  <si>
    <t>ზედა ღვირიში</t>
  </si>
  <si>
    <t>ნასპერი</t>
  </si>
  <si>
    <t>სანორჩი</t>
  </si>
  <si>
    <t>უცხერი</t>
  </si>
  <si>
    <t>ჩხუტელი</t>
  </si>
  <si>
    <t>დოღურაში</t>
  </si>
  <si>
    <t>ლასხანა</t>
  </si>
  <si>
    <t xml:space="preserve">ამბროლაური </t>
  </si>
  <si>
    <t>ბუგეული</t>
  </si>
  <si>
    <t>აბანოეთი</t>
  </si>
  <si>
    <t>ბარეული</t>
  </si>
  <si>
    <t>გორისუბანი</t>
  </si>
  <si>
    <t>ქედისუბანი</t>
  </si>
  <si>
    <t>ჯვარისა</t>
  </si>
  <si>
    <t>ველევი / ხოტევი</t>
  </si>
  <si>
    <t>ველევი</t>
  </si>
  <si>
    <t>ბეთლევი</t>
  </si>
  <si>
    <t>კვირიკეწმინდა</t>
  </si>
  <si>
    <t>შხივანა</t>
  </si>
  <si>
    <t>ხოტევი</t>
  </si>
  <si>
    <t>სხარტალი</t>
  </si>
  <si>
    <t>წკადისი</t>
  </si>
  <si>
    <t>ზნაკვა / სადმელი</t>
  </si>
  <si>
    <t>ზნაკვა</t>
  </si>
  <si>
    <t>საკეცია</t>
  </si>
  <si>
    <t>სადმელი</t>
  </si>
  <si>
    <t>ბოსტანა</t>
  </si>
  <si>
    <t>კლდისუბანი</t>
  </si>
  <si>
    <t>ღვიარა</t>
  </si>
  <si>
    <t>იწა / სხვავა</t>
  </si>
  <si>
    <t>იწა</t>
  </si>
  <si>
    <t>ზემო კრიხი</t>
  </si>
  <si>
    <t>ქვემო კრიხი</t>
  </si>
  <si>
    <t>შუა კრიხი</t>
  </si>
  <si>
    <t>სხვავა</t>
  </si>
  <si>
    <t>ფუტიეთი</t>
  </si>
  <si>
    <t>ლიხეთი</t>
  </si>
  <si>
    <t>აბარი</t>
  </si>
  <si>
    <t>ურავი</t>
  </si>
  <si>
    <t>ნიკორწმინდა</t>
  </si>
  <si>
    <t>ხარისთვალი</t>
  </si>
  <si>
    <t>კაჩაეთი</t>
  </si>
  <si>
    <t>წესი / ხიდიკარი</t>
  </si>
  <si>
    <t>წესი</t>
  </si>
  <si>
    <t>მუხლი</t>
  </si>
  <si>
    <t>ხიდიკარი</t>
  </si>
  <si>
    <t>კვაცხუთი</t>
  </si>
  <si>
    <t>ხიმში</t>
  </si>
  <si>
    <t>ჭრებალო / ღადიში</t>
  </si>
  <si>
    <t>ჭრებალო</t>
  </si>
  <si>
    <t>გენდუში</t>
  </si>
  <si>
    <t>ზემო ჟოშხა</t>
  </si>
  <si>
    <t>ქვემო ჟოშხა</t>
  </si>
  <si>
    <t>ღადიში</t>
  </si>
  <si>
    <t>ბაჯი</t>
  </si>
  <si>
    <t>პატარაონი</t>
  </si>
  <si>
    <t>ტბეთი</t>
  </si>
  <si>
    <t>ქვედა შავრა</t>
  </si>
  <si>
    <t>ჭელიაღელე</t>
  </si>
  <si>
    <t>აგარა</t>
  </si>
  <si>
    <t>ზედა თლუღი</t>
  </si>
  <si>
    <t>უყეში</t>
  </si>
  <si>
    <t>ქვედა თლუღი</t>
  </si>
  <si>
    <t>ჭყვიში</t>
  </si>
  <si>
    <t>ზედა ჭყვიში</t>
  </si>
  <si>
    <t>ქვიშარი</t>
  </si>
  <si>
    <t xml:space="preserve">ლენტეხი </t>
  </si>
  <si>
    <t>ლენტეხი</t>
  </si>
  <si>
    <t>დაბა ლენტეხი</t>
  </si>
  <si>
    <t>ბაბილი</t>
  </si>
  <si>
    <t>გულიდა</t>
  </si>
  <si>
    <t>კახურა</t>
  </si>
  <si>
    <t>ლასკადურა</t>
  </si>
  <si>
    <t>ლექსურა</t>
  </si>
  <si>
    <t>მაცხვარლამეზური</t>
  </si>
  <si>
    <t>მელურა</t>
  </si>
  <si>
    <t>ყარიში</t>
  </si>
  <si>
    <t>ჟახუნდრი</t>
  </si>
  <si>
    <t>ჟახუნდერი</t>
  </si>
  <si>
    <t>ლამფალაში</t>
  </si>
  <si>
    <t>ლეკოსანდი</t>
  </si>
  <si>
    <t>ლემზაგორი</t>
  </si>
  <si>
    <t>ლუჯი</t>
  </si>
  <si>
    <t>მებეცი</t>
  </si>
  <si>
    <t>სასაში</t>
  </si>
  <si>
    <t>ჩუკული</t>
  </si>
  <si>
    <t>ხერია</t>
  </si>
  <si>
    <t>რცხმელური</t>
  </si>
  <si>
    <t>გვიმბრალა</t>
  </si>
  <si>
    <t>ლაღარვაში</t>
  </si>
  <si>
    <t>ნაღომარი</t>
  </si>
  <si>
    <t>ყვედრეში</t>
  </si>
  <si>
    <t>ჩიხარეში / ცანა</t>
  </si>
  <si>
    <t>ჩიხარეში</t>
  </si>
  <si>
    <t>ბენიერი</t>
  </si>
  <si>
    <t>ლაშხარაში</t>
  </si>
  <si>
    <t>მარგვიში</t>
  </si>
  <si>
    <t>მელე</t>
  </si>
  <si>
    <t>ნაცული</t>
  </si>
  <si>
    <t>ღობი</t>
  </si>
  <si>
    <t>შკედი</t>
  </si>
  <si>
    <t>ცანა</t>
  </si>
  <si>
    <t>ზესხო</t>
  </si>
  <si>
    <t>ყორულდაში</t>
  </si>
  <si>
    <t>ჩოლური</t>
  </si>
  <si>
    <t>თეკალი</t>
  </si>
  <si>
    <t>ბულეში</t>
  </si>
  <si>
    <t>დურაში</t>
  </si>
  <si>
    <t>საყდარი</t>
  </si>
  <si>
    <t>ლეუშერი</t>
  </si>
  <si>
    <t>მამი</t>
  </si>
  <si>
    <t>მუწდი</t>
  </si>
  <si>
    <t>ტვიბი</t>
  </si>
  <si>
    <t>ფანაგა</t>
  </si>
  <si>
    <t>შტვილი</t>
  </si>
  <si>
    <t>ჭველიერი</t>
  </si>
  <si>
    <t>ჭველფი</t>
  </si>
  <si>
    <t>ხელედი</t>
  </si>
  <si>
    <t>ბავარი</t>
  </si>
  <si>
    <t>ლესემა</t>
  </si>
  <si>
    <t>ფაყი</t>
  </si>
  <si>
    <t>მანანაური</t>
  </si>
  <si>
    <t>ცხუმალდი</t>
  </si>
  <si>
    <t>წანაში</t>
  </si>
  <si>
    <t>ხაჩეში</t>
  </si>
  <si>
    <t>ხოფური</t>
  </si>
  <si>
    <t>ლამანაშური</t>
  </si>
  <si>
    <t>მაზაში</t>
  </si>
  <si>
    <t>ნანარი</t>
  </si>
  <si>
    <t>წიფლაკაკია</t>
  </si>
  <si>
    <t xml:space="preserve">სამეგრელო-ზემო სვანეთი </t>
  </si>
  <si>
    <t xml:space="preserve">ჩხოროწყუ </t>
  </si>
  <si>
    <t>ზუმი</t>
  </si>
  <si>
    <t>თაია</t>
  </si>
  <si>
    <t>ნაკიანი</t>
  </si>
  <si>
    <t>ლეახალე</t>
  </si>
  <si>
    <t>ლექარჩე</t>
  </si>
  <si>
    <t>ნაფიჩხოვო</t>
  </si>
  <si>
    <t>ლედარსალე</t>
  </si>
  <si>
    <t>ხანწკი</t>
  </si>
  <si>
    <t>ჭოღა</t>
  </si>
  <si>
    <t>პირველი ჭოღა</t>
  </si>
  <si>
    <t>ლექობალე</t>
  </si>
  <si>
    <t>მეორე ჭოღა</t>
  </si>
  <si>
    <t xml:space="preserve">სენაკი </t>
  </si>
  <si>
    <t>ეკი</t>
  </si>
  <si>
    <t>საადამიო</t>
  </si>
  <si>
    <t>საგუნიო</t>
  </si>
  <si>
    <t>საცხვიტაო</t>
  </si>
  <si>
    <t>შრომისკარი</t>
  </si>
  <si>
    <t>ზანა</t>
  </si>
  <si>
    <t>ეწერი</t>
  </si>
  <si>
    <t>საესებუო</t>
  </si>
  <si>
    <t>სატყებუჩაო</t>
  </si>
  <si>
    <t>საშურღაიო</t>
  </si>
  <si>
    <t>ნოსირი</t>
  </si>
  <si>
    <t>შუა ნოსირი</t>
  </si>
  <si>
    <t>საბესელიო</t>
  </si>
  <si>
    <t>საკილასონიო</t>
  </si>
  <si>
    <t>საოდიშარიო</t>
  </si>
  <si>
    <t>ფოცხო</t>
  </si>
  <si>
    <t>ლეგოგიე-ნასაჯუ</t>
  </si>
  <si>
    <t>მეორე მოხაში</t>
  </si>
  <si>
    <t>მოხაში</t>
  </si>
  <si>
    <t xml:space="preserve">მესტია </t>
  </si>
  <si>
    <t>ეცერი</t>
  </si>
  <si>
    <t>ისკარი</t>
  </si>
  <si>
    <t xml:space="preserve">ბარში </t>
  </si>
  <si>
    <t xml:space="preserve">გვალდერი </t>
  </si>
  <si>
    <t xml:space="preserve">ებუთი </t>
  </si>
  <si>
    <t>კალაში</t>
  </si>
  <si>
    <t xml:space="preserve">ლადრერი </t>
  </si>
  <si>
    <t>ლანტელი</t>
  </si>
  <si>
    <t>ლაშხრერი</t>
  </si>
  <si>
    <t>უსგვირი</t>
  </si>
  <si>
    <t>უღვალი</t>
  </si>
  <si>
    <t xml:space="preserve">ფხუტერი </t>
  </si>
  <si>
    <t xml:space="preserve">ქურაში </t>
  </si>
  <si>
    <t>ცალანარი</t>
  </si>
  <si>
    <t xml:space="preserve">ჭელირი </t>
  </si>
  <si>
    <t>კალა</t>
  </si>
  <si>
    <t>ლალხორალი</t>
  </si>
  <si>
    <t>აგრაი</t>
  </si>
  <si>
    <t>დავბერი</t>
  </si>
  <si>
    <t>ვიჩნაში</t>
  </si>
  <si>
    <t>იფრარი</t>
  </si>
  <si>
    <t>ლასკრალი</t>
  </si>
  <si>
    <t>ხალდე</t>
  </si>
  <si>
    <t>ხე</t>
  </si>
  <si>
    <t>ლატალი</t>
  </si>
  <si>
    <t>იენაში</t>
  </si>
  <si>
    <t>იფხი</t>
  </si>
  <si>
    <t>კვანჭიანარი</t>
  </si>
  <si>
    <t>ლახუშდი</t>
  </si>
  <si>
    <t>ლაჰილი</t>
  </si>
  <si>
    <t>ლელბაგი</t>
  </si>
  <si>
    <t>ლეშუკვი</t>
  </si>
  <si>
    <t>მაცხვარიში</t>
  </si>
  <si>
    <t>ლანყვამ-ზაგრალი</t>
  </si>
  <si>
    <t>სიდიანარი</t>
  </si>
  <si>
    <t>შყალერი</t>
  </si>
  <si>
    <t>ლენჯერი</t>
  </si>
  <si>
    <t>ლემსია</t>
  </si>
  <si>
    <t>კაერი</t>
  </si>
  <si>
    <t>ლაშთხვერი</t>
  </si>
  <si>
    <t>ნესგუნი</t>
  </si>
  <si>
    <t>სოლი</t>
  </si>
  <si>
    <t>ქაშვეთი</t>
  </si>
  <si>
    <t>მულახი</t>
  </si>
  <si>
    <t>ჭოლაში</t>
  </si>
  <si>
    <t>არცხელი</t>
  </si>
  <si>
    <t>ზარდლაში</t>
  </si>
  <si>
    <t>ლახირი</t>
  </si>
  <si>
    <t>მაჯვდიერი</t>
  </si>
  <si>
    <t>მურშკელი</t>
  </si>
  <si>
    <t>ჟაბეში</t>
  </si>
  <si>
    <t>ჟაამუში</t>
  </si>
  <si>
    <t>ღვებრა</t>
  </si>
  <si>
    <t>ჩვაბიანი</t>
  </si>
  <si>
    <t>ცალდაში</t>
  </si>
  <si>
    <t>ნაკრა</t>
  </si>
  <si>
    <t>ანილი</t>
  </si>
  <si>
    <t>თავრალი</t>
  </si>
  <si>
    <t>კვიცანი</t>
  </si>
  <si>
    <t>კიჩხულდაში</t>
  </si>
  <si>
    <t>ლაშხრაში</t>
  </si>
  <si>
    <t>ლაწომბა</t>
  </si>
  <si>
    <t>ლენკვაში</t>
  </si>
  <si>
    <t>ჩუბარი</t>
  </si>
  <si>
    <t>ცალერი</t>
  </si>
  <si>
    <t>ხერხვაში</t>
  </si>
  <si>
    <t>უშგული</t>
  </si>
  <si>
    <t>ჩაჟაში</t>
  </si>
  <si>
    <t>ლამჯურიში</t>
  </si>
  <si>
    <t>მურყმელი</t>
  </si>
  <si>
    <t>ჟიბიანი</t>
  </si>
  <si>
    <t>ჩვიბიანი</t>
  </si>
  <si>
    <t>ჭუბერი</t>
  </si>
  <si>
    <t>ქვემო მარღი</t>
  </si>
  <si>
    <t>დევრა</t>
  </si>
  <si>
    <t>ზედა მარღი</t>
  </si>
  <si>
    <t>ლარილარი</t>
  </si>
  <si>
    <t>ლახამი</t>
  </si>
  <si>
    <t>ლეკულმახე</t>
  </si>
  <si>
    <t>ლეწფერი</t>
  </si>
  <si>
    <t>სგურიში</t>
  </si>
  <si>
    <t>ტიტა</t>
  </si>
  <si>
    <t>ყარი</t>
  </si>
  <si>
    <t>ხაიში</t>
  </si>
  <si>
    <t>ბარჯაში</t>
  </si>
  <si>
    <t>გაღმა ხაიში</t>
  </si>
  <si>
    <t>ზედა ვედი</t>
  </si>
  <si>
    <t>ზედა წირმინდი</t>
  </si>
  <si>
    <t>ზედა ხაიში</t>
  </si>
  <si>
    <t>ზემო ვედი</t>
  </si>
  <si>
    <t>თოთანი</t>
  </si>
  <si>
    <t>ლახანი</t>
  </si>
  <si>
    <t>ლუხი</t>
  </si>
  <si>
    <t>მუხაშერა</t>
  </si>
  <si>
    <t>ნაკი</t>
  </si>
  <si>
    <t>ნალქორვალი</t>
  </si>
  <si>
    <t>ნანყბული</t>
  </si>
  <si>
    <t>სკორმეთი</t>
  </si>
  <si>
    <t>ტობარი</t>
  </si>
  <si>
    <t>ქედანი</t>
  </si>
  <si>
    <t>ქვედა ვედი</t>
  </si>
  <si>
    <t>ქვედა წვირმინდი</t>
  </si>
  <si>
    <t>შგედი</t>
  </si>
  <si>
    <t>ციცხვარი</t>
  </si>
  <si>
    <t>ჭერი</t>
  </si>
  <si>
    <t>ჯორკვალი</t>
  </si>
  <si>
    <t>აბაშა</t>
  </si>
  <si>
    <t>გეზათი</t>
  </si>
  <si>
    <t>გულუხეთი</t>
  </si>
  <si>
    <t>ზანათი</t>
  </si>
  <si>
    <t>გაღმა ზანათი</t>
  </si>
  <si>
    <t>გამოღმა ზანათი</t>
  </si>
  <si>
    <t>კეთილარი</t>
  </si>
  <si>
    <t>გაღმა კოდორი</t>
  </si>
  <si>
    <t>გულეიკარი</t>
  </si>
  <si>
    <t>მარანი</t>
  </si>
  <si>
    <t>მარანჭალა</t>
  </si>
  <si>
    <t>ნაესაკოვო</t>
  </si>
  <si>
    <t>გამოღმა კოდორი</t>
  </si>
  <si>
    <t>ნორიო</t>
  </si>
  <si>
    <t>აბაშისპირი</t>
  </si>
  <si>
    <t>მაცხოვრისკარი</t>
  </si>
  <si>
    <t>საბოკუჩავო</t>
  </si>
  <si>
    <t>საგვაზავო</t>
  </si>
  <si>
    <t>ძიგური</t>
  </si>
  <si>
    <t>ონტოფო</t>
  </si>
  <si>
    <t>სამიქაო</t>
  </si>
  <si>
    <t>მაიდანი</t>
  </si>
  <si>
    <t>სუჯუნა</t>
  </si>
  <si>
    <t>წალიკარი</t>
  </si>
  <si>
    <t>ტყვირი</t>
  </si>
  <si>
    <t>ცილორი</t>
  </si>
  <si>
    <t>ქოლობანი</t>
  </si>
  <si>
    <t>ბულვანი</t>
  </si>
  <si>
    <t>გუგუნაყათი</t>
  </si>
  <si>
    <t xml:space="preserve">მარტვილი </t>
  </si>
  <si>
    <t>ლეხაინდრაო</t>
  </si>
  <si>
    <t>ნოჯიხევი</t>
  </si>
  <si>
    <t>სტეფას დაბალი</t>
  </si>
  <si>
    <t xml:space="preserve">ონოღია </t>
  </si>
  <si>
    <t>ონოღია</t>
  </si>
  <si>
    <t>სერგიეთი</t>
  </si>
  <si>
    <t>ზუგდიდი</t>
  </si>
  <si>
    <t>აბასთუმანი / ხეცერა</t>
  </si>
  <si>
    <t>აბასთუმანი</t>
  </si>
  <si>
    <t>მენჯი</t>
  </si>
  <si>
    <t>ხეცერა</t>
  </si>
  <si>
    <t>ახალაბასთუმანი</t>
  </si>
  <si>
    <t>ინგირი</t>
  </si>
  <si>
    <t>ოირემე</t>
  </si>
  <si>
    <t>კახათი</t>
  </si>
  <si>
    <t>კოკი / ხურჩა</t>
  </si>
  <si>
    <t>კოკი</t>
  </si>
  <si>
    <t>ხურჩა</t>
  </si>
  <si>
    <t>ყულიშკარი /  გრიგოლიში</t>
  </si>
  <si>
    <t xml:space="preserve">ყულიშკარი </t>
  </si>
  <si>
    <t>ყულიშკარი</t>
  </si>
  <si>
    <t xml:space="preserve">გრიგოლიში </t>
  </si>
  <si>
    <t>გრიგოლიში</t>
  </si>
  <si>
    <t>ჩხორია / ტყაია / ზედაეწერი</t>
  </si>
  <si>
    <t>ჩხორია</t>
  </si>
  <si>
    <t>ტყაია</t>
  </si>
  <si>
    <t>ზედაეწერი</t>
  </si>
  <si>
    <t xml:space="preserve">წალენჯიხა </t>
  </si>
  <si>
    <t>ლია</t>
  </si>
  <si>
    <t>ზედა ლია</t>
  </si>
  <si>
    <t>მახარია</t>
  </si>
  <si>
    <t>პალური</t>
  </si>
  <si>
    <t>მედანი</t>
  </si>
  <si>
    <t>ლარა</t>
  </si>
  <si>
    <t>ნაკიფუ</t>
  </si>
  <si>
    <t>ლეჟა</t>
  </si>
  <si>
    <t>ნანჯარუ</t>
  </si>
  <si>
    <t>ულურია</t>
  </si>
  <si>
    <t>ჩქვალერი</t>
  </si>
  <si>
    <t>ლეშამგე</t>
  </si>
  <si>
    <t>ჯგალი</t>
  </si>
  <si>
    <t>ლეთკანთი</t>
  </si>
  <si>
    <t>ლეკაკულე</t>
  </si>
  <si>
    <t>ლესალე</t>
  </si>
  <si>
    <t>ლეხარჩილე</t>
  </si>
  <si>
    <t xml:space="preserve">ხობი </t>
  </si>
  <si>
    <t>ახალი ხიბულა / ძველი ხიბულა</t>
  </si>
  <si>
    <t>ახალი ხიბულა</t>
  </si>
  <si>
    <t>გაშფერდი</t>
  </si>
  <si>
    <t>ზუბი</t>
  </si>
  <si>
    <t xml:space="preserve">ძველი ხიბულა </t>
  </si>
  <si>
    <t>ძველი ხიბულა</t>
  </si>
  <si>
    <t>პირველი მაისი</t>
  </si>
  <si>
    <t>ბულიწყუ</t>
  </si>
  <si>
    <t>საკვიკვინიო</t>
  </si>
  <si>
    <t>ჭიხუ</t>
  </si>
  <si>
    <t>საჯიჯაო</t>
  </si>
  <si>
    <t>ზენი</t>
  </si>
  <si>
    <t>გაღმა საჯიჯაო</t>
  </si>
  <si>
    <t>ჯაპიშაქარი</t>
  </si>
  <si>
    <t>ხამისკური</t>
  </si>
  <si>
    <t>საკუკავო</t>
  </si>
  <si>
    <t>საქირიო</t>
  </si>
  <si>
    <t xml:space="preserve">სამცხე-ჯავახეთი </t>
  </si>
  <si>
    <t xml:space="preserve">ახალქალაქი </t>
  </si>
  <si>
    <t>აზავრეთი / ტურცხი</t>
  </si>
  <si>
    <t>აზავრეთი</t>
  </si>
  <si>
    <t>ლომატურცხი</t>
  </si>
  <si>
    <t>ღადოლარი</t>
  </si>
  <si>
    <t>ტურცხი</t>
  </si>
  <si>
    <t>ვაჩიანი / ოკამი</t>
  </si>
  <si>
    <t>ვაჩიანი</t>
  </si>
  <si>
    <t>მურჯახეთი</t>
  </si>
  <si>
    <t>ჩამდურა</t>
  </si>
  <si>
    <t>ოკამი</t>
  </si>
  <si>
    <t>აზმანა</t>
  </si>
  <si>
    <t>ქარცები</t>
  </si>
  <si>
    <t>კარტიკამი</t>
  </si>
  <si>
    <t>აბული</t>
  </si>
  <si>
    <t>ბუზავეთი</t>
  </si>
  <si>
    <t>კულიკამი</t>
  </si>
  <si>
    <t>თახჩა</t>
  </si>
  <si>
    <t>ხულგუმო</t>
  </si>
  <si>
    <t>ზაკვი</t>
  </si>
  <si>
    <t>გომანი</t>
  </si>
  <si>
    <t>ბალხო</t>
  </si>
  <si>
    <t>ბუღაშენი</t>
  </si>
  <si>
    <t>ოლავერდი</t>
  </si>
  <si>
    <t>ტრკნა</t>
  </si>
  <si>
    <t xml:space="preserve">ახალციხე </t>
  </si>
  <si>
    <t>აწყური</t>
  </si>
  <si>
    <t>თისელი</t>
  </si>
  <si>
    <t>ტყემლანა</t>
  </si>
  <si>
    <t>ურაველი</t>
  </si>
  <si>
    <t>მუსხი</t>
  </si>
  <si>
    <t>ხეოთი</t>
  </si>
  <si>
    <t>საძელი</t>
  </si>
  <si>
    <t>ხაკი</t>
  </si>
  <si>
    <t xml:space="preserve">ნინოწმინდა </t>
  </si>
  <si>
    <t>გორელოვკა</t>
  </si>
  <si>
    <t>ეფრემოვკა</t>
  </si>
  <si>
    <t>ორლოვკა</t>
  </si>
  <si>
    <t>ჟდანოვი</t>
  </si>
  <si>
    <t>სამება (კალინინო)</t>
  </si>
  <si>
    <t>სპასოვკა</t>
  </si>
  <si>
    <t>ხანჩალი</t>
  </si>
  <si>
    <t>დიდი ხანჩალი</t>
  </si>
  <si>
    <t>კატნატუ</t>
  </si>
  <si>
    <t>პატარა ხანჩალი</t>
  </si>
  <si>
    <t>ჯიგრაშენი</t>
  </si>
  <si>
    <t>პატარა ხორენია</t>
  </si>
  <si>
    <t>სათხა</t>
  </si>
  <si>
    <t>დიდი არაქალი</t>
  </si>
  <si>
    <t>ოროჯალარი</t>
  </si>
  <si>
    <t>პატარა არაქალი</t>
  </si>
  <si>
    <t>ეშტია</t>
  </si>
  <si>
    <t>თორია</t>
  </si>
  <si>
    <t>უჩმანა</t>
  </si>
  <si>
    <t>ბორჯომი</t>
  </si>
  <si>
    <t>ასპინძა</t>
  </si>
  <si>
    <t>ნაქალაქევი</t>
  </si>
  <si>
    <t>ფია</t>
  </si>
  <si>
    <t>ვარძია</t>
  </si>
  <si>
    <t>თმოგვი</t>
  </si>
  <si>
    <t>მირაშხანი</t>
  </si>
  <si>
    <t xml:space="preserve">ადიგენი </t>
  </si>
  <si>
    <t xml:space="preserve">შიდა ქართლი </t>
  </si>
  <si>
    <t xml:space="preserve">კასპი </t>
  </si>
  <si>
    <t xml:space="preserve">გორი </t>
  </si>
  <si>
    <t xml:space="preserve">ქარელი </t>
  </si>
  <si>
    <t xml:space="preserve">ხაშური </t>
  </si>
  <si>
    <t xml:space="preserve">ამბ-ის მშენებლობა </t>
  </si>
  <si>
    <t>სოფელ კოხნარში</t>
  </si>
  <si>
    <t>ნარუჯის ამბ</t>
  </si>
  <si>
    <t>ურეკის ამბ</t>
  </si>
  <si>
    <t>ბაილეთის ამბ</t>
  </si>
  <si>
    <t>შუხუთის საექიმო ამბ</t>
  </si>
  <si>
    <t>ნიგოითის საექიმო ამბ</t>
  </si>
  <si>
    <t>აცანის საექიმო ამბ</t>
  </si>
  <si>
    <t>აკეთის საექიმო ამბ</t>
  </si>
  <si>
    <t>სოფელ ჯვარცხმის ამბ</t>
  </si>
  <si>
    <t>სოფელ საჭამიასერის ამბ</t>
  </si>
  <si>
    <t>სოფელ ნაბეღლავის ამბ</t>
  </si>
  <si>
    <t>სოფელ ზემო სურების ამბ</t>
  </si>
  <si>
    <t>სოფელ დიდი ვანის ამბ</t>
  </si>
  <si>
    <t>სოფელ დაბლაციხის ამბ</t>
  </si>
  <si>
    <t>სოფელ გუთურის ამბ</t>
  </si>
  <si>
    <t>შემოქმედის ამბ</t>
  </si>
  <si>
    <t>ნატანების ამბ</t>
  </si>
  <si>
    <t>ბოხვაურის ამბ</t>
  </si>
  <si>
    <t xml:space="preserve">ამბ-ის რეაბილიტაცია </t>
  </si>
  <si>
    <t>დაბა ნასაკირალის ამბ</t>
  </si>
  <si>
    <t>გურიანთის ამბ</t>
  </si>
  <si>
    <t>კონჭკათის ამბ</t>
  </si>
  <si>
    <t>ჭანიეთის ამბ</t>
  </si>
  <si>
    <t>სუფსის ამბ</t>
  </si>
  <si>
    <t>დასრულდა და ფუნქციონირებს, კომუნალური საკითხები მოსაწესრიგებელია</t>
  </si>
  <si>
    <t>არ გადასულა და გასახსნელია, ესაჭიროება აღჭურვა, კომუნალური საკითხები მოსაწესრიგებელია</t>
  </si>
  <si>
    <t>სოფელ ხიდარის ამბ</t>
  </si>
  <si>
    <t>სოფელ ვახანის ამბ</t>
  </si>
  <si>
    <t>სოფელ ფარცხნალის ამბ</t>
  </si>
  <si>
    <t>სოფელ წყალაფორეთის ამბ</t>
  </si>
  <si>
    <t>სოფელ ნიგოზეთის ამბ</t>
  </si>
  <si>
    <t>სოფელ სარქველეთუბნის ამბ</t>
  </si>
  <si>
    <t>სოფელ ხვაშითის ამბ</t>
  </si>
  <si>
    <t>ბზვანის ამბ</t>
  </si>
  <si>
    <t>ზედა ვანის ამბ</t>
  </si>
  <si>
    <t>ტობანიერის ამბ</t>
  </si>
  <si>
    <t>სალხინოს ამბ</t>
  </si>
  <si>
    <t>სულორის ამბ</t>
  </si>
  <si>
    <t>სოფ. ვარციხეს ამბ</t>
  </si>
  <si>
    <t>სოფ. მეორე ობჩა ამბ</t>
  </si>
  <si>
    <t xml:space="preserve">სოფ. ნერგეეთის ამბ </t>
  </si>
  <si>
    <t>სოფ. როხის ამბ</t>
  </si>
  <si>
    <t>სოფ. ხანის ამბ</t>
  </si>
  <si>
    <t>სოფელ ზოვრეთის ამბ</t>
  </si>
  <si>
    <t>სოფელ პირველი სვირის ამბ</t>
  </si>
  <si>
    <t>სოფელ ცხამის ამბ</t>
  </si>
  <si>
    <t>სოფელ ჯალაურთის ამბ</t>
  </si>
  <si>
    <t>სოფ. გორდის ამბ</t>
  </si>
  <si>
    <t>სოფ. გოჩა ჯიხაიშის ამბ</t>
  </si>
  <si>
    <t>სოფ. ივანდიდის ამბ</t>
  </si>
  <si>
    <t>სოფ. კუხის ამბ</t>
  </si>
  <si>
    <t>სოფელ ახალშენის ამბ</t>
  </si>
  <si>
    <t>სოფ. მათხოჯის ამბ</t>
  </si>
  <si>
    <t xml:space="preserve"> სოფელ ახალბედისეულის ამბ</t>
  </si>
  <si>
    <t>სოფ. ქუტირის ამბ</t>
  </si>
  <si>
    <t>სოფ. ძეძილეთის ამბ</t>
  </si>
  <si>
    <t>სოფ. ახალთერჯოლის ამბ</t>
  </si>
  <si>
    <t>სოფ. ბარდუბნის ამბ</t>
  </si>
  <si>
    <t>სოფ. ზედა სიმონეთის ამბ</t>
  </si>
  <si>
    <t>სოფ. სიქთარვის ამბ</t>
  </si>
  <si>
    <t>სოფ. ჩხარის ამბ</t>
  </si>
  <si>
    <t>სოფელ გურნის ამბ</t>
  </si>
  <si>
    <t xml:space="preserve">სოფელ კურსების ამბ </t>
  </si>
  <si>
    <t>სოფელ მუხურის ამბ</t>
  </si>
  <si>
    <t>სოფელ ორპირის ამბ</t>
  </si>
  <si>
    <t>სოფელ ცუცხვათის ამბ</t>
  </si>
  <si>
    <t>დაბა კულაშის ამბ</t>
  </si>
  <si>
    <t>სოფ. გორმაღალის ამბ</t>
  </si>
  <si>
    <t>სოფ. დიდი ჯიხაიშის ამბ</t>
  </si>
  <si>
    <t>სოფ. საჯავახოს ამბ</t>
  </si>
  <si>
    <t>სოფ. ტოლების ამბ</t>
  </si>
  <si>
    <t>სოფელ დღნორისას ამბ</t>
  </si>
  <si>
    <t>სოფელ მექვენას ამ</t>
  </si>
  <si>
    <t>სოფელ მაღლაკის ამბ</t>
  </si>
  <si>
    <t>სოფელ მუხიანის ამბ</t>
  </si>
  <si>
    <t>სოფელ ოფშკვითის ამბ</t>
  </si>
  <si>
    <t>სოფელ ფარცხანაყანების ამბ</t>
  </si>
  <si>
    <t>მოსაწესრიგებელია კომუნალური და ინფრასტრუქტურული საკითხები, ესაჭიროება აღჭურვა</t>
  </si>
  <si>
    <t>დარჩენილია ინფრასტრუქტურული სამუშაოები, არ გადასულა, მოსაწესრიგებელია კომუნალური საკითხები, ესაჭიროება აღჭურვა</t>
  </si>
  <si>
    <t xml:space="preserve">დარჩენილია ინფრასტრუქტურული სამუშაოები და ფუნქციონირებს </t>
  </si>
  <si>
    <t>დასრულდა არ გადასულა და გასახსნელია, ესაჭიროება აღჭურვა</t>
  </si>
  <si>
    <t>დარჩენილია ინფრასტრუქტურული სამუშაოები და ფუნქციონირებს</t>
  </si>
  <si>
    <t xml:space="preserve">დასრულდა და ფუნქციონირებს </t>
  </si>
  <si>
    <t>სოფელ კალაურის ამბ.  ნაწ. რეაბილიტაცია</t>
  </si>
  <si>
    <t>სოფელ ზეგაანის ამბ. ნაწ. რეაბილიტაცია</t>
  </si>
  <si>
    <t>სოფელ ზემო კაჭრეთის ამბ. ნაწ. რეაბილიტაცია</t>
  </si>
  <si>
    <t>სოფელ ვაჩნაძიანის ამბ. ნაწ. რეაბილიტაცია</t>
  </si>
  <si>
    <t>სოფელ ბაკურციხის ამბ. ნაწ. რეაბილიტაცია</t>
  </si>
  <si>
    <t>სოფ. შუაფხოში ამბულატორიის მშენებლობა</t>
  </si>
  <si>
    <t>სოფ. ახიელში  ამბულატორიის მშენებლობა</t>
  </si>
  <si>
    <t>სოფელ გორისციხეში ამბ. რეაბილიტაცია</t>
  </si>
  <si>
    <t>სოფელ სიონში ამბ. რეაბილიტაცია</t>
  </si>
  <si>
    <t>სოფელ სნოში ამბ. რეაბილიტაცია</t>
  </si>
  <si>
    <t>სოფ. ნიჩბისში ამბ. რეაბილიტაცია</t>
  </si>
  <si>
    <t>სოფ. წილკანში ამბ. რეაბილიტაცია</t>
  </si>
  <si>
    <t>ლაგვანთაში ახ. ამბ. მშენებლ</t>
  </si>
  <si>
    <t>სოფელ უწერაში ამბ. რეაბილ</t>
  </si>
  <si>
    <t>დასრულდა და ფუნქციონირებს (შენობაში ამჟამად ფუნქციონირებს სკოლა)</t>
  </si>
  <si>
    <t>დასრულდა და ფუნქციონირებს, ესაჭიროება ღჭურვა</t>
  </si>
  <si>
    <t>დასრულდა და ფუნქციონირებს,  მოსაწერიგებელია კომუნალური საკითხები</t>
  </si>
  <si>
    <t>დასრულდა და ფუნქციონირებს, მოსაწერიგებელია კომუნალური საკითხები</t>
  </si>
  <si>
    <t>დასრულდა და ფუნქციონირებს, საჭიროებს ინფრასტრუქტურულ სამუშაოებს, ესაჭიროება აღჭურვა</t>
  </si>
  <si>
    <t xml:space="preserve">არ გადასულა და გასახსნელია, კომუნალური საკითხები მოსაწერსიგებელია </t>
  </si>
  <si>
    <t>ღარში ახალი ამბ. მშენებლობა</t>
  </si>
  <si>
    <t>ნიგვზნარაში ახალი  ამბ. მშენებ</t>
  </si>
  <si>
    <t>ხირხონისში ახალი ამბ. მშენებ</t>
  </si>
  <si>
    <t>ალპანის ამბ. რეაბილიტაცია.</t>
  </si>
  <si>
    <t>ლაილაშის ამბ. რეაბილიტაცია.</t>
  </si>
  <si>
    <t>ორბელის ამბ. მშენებლობა</t>
  </si>
  <si>
    <t>ლასურიაშის ამბ. რეაბილიტაცია</t>
  </si>
  <si>
    <t>ოყურეშის ამბ. რეაბილიტაცია</t>
  </si>
  <si>
    <t>ტვიშის ამბ. რეაბილიტაცია.</t>
  </si>
  <si>
    <t>უსახელოს ამბ. რეაბილიტაცია.</t>
  </si>
  <si>
    <t xml:space="preserve"> ქვ. ცაგერის ამბ. მშენებლობა</t>
  </si>
  <si>
    <t>ღვირიშის ამბ. რეაბილიტაცია</t>
  </si>
  <si>
    <t xml:space="preserve">ჩხუტელის ამბ. რეაბილიტაცია </t>
  </si>
  <si>
    <t>ჯვარისა-ქედისუბნის ამბ. მშენებლობა</t>
  </si>
  <si>
    <t>ბუგეულის ამბ. რეაბილიტაცია</t>
  </si>
  <si>
    <t>ხოტევისამბ. რეაბილიტაცია</t>
  </si>
  <si>
    <t>საკეციაში ამბ. რეაბილიტაცია</t>
  </si>
  <si>
    <t xml:space="preserve">სხვავის ამბ. რეაბილიტაცია </t>
  </si>
  <si>
    <t>ლიხეთის ამბ. რეაბილიტაცია</t>
  </si>
  <si>
    <t>ხოფურის ამბ. რეაბილიტაცია</t>
  </si>
  <si>
    <t>ხელედის ამბ. რეაბილიტაცია</t>
  </si>
  <si>
    <t>თეკალი ამბ. რეაბილიტაცია</t>
  </si>
  <si>
    <t xml:space="preserve">ჩიხარეშის ამბ. რეაბილიტაცია </t>
  </si>
  <si>
    <t xml:space="preserve"> რცხუმელურის ამბ. რეაბილიტაც</t>
  </si>
  <si>
    <t>ჟახუნდერის ამბ. რეაბილიტაცია</t>
  </si>
  <si>
    <t>სოფ.გულიდის ამბ. მშენებლობა</t>
  </si>
  <si>
    <t>სოფ.ბაბილის ამბ.მშენებლობა</t>
  </si>
  <si>
    <t>დაბა ლენტეხში ამბ.მშენებლობა</t>
  </si>
  <si>
    <t xml:space="preserve">ქვიშარის ამბ. რეაბილიტაცია </t>
  </si>
  <si>
    <t>ნიკორწმინდის ამბ. რეაბილიტაც</t>
  </si>
  <si>
    <t>ჭელიაღელის ამბ. რეაბილიტაც</t>
  </si>
  <si>
    <t>ჭვიშის  ამბ.მშენებლობა</t>
  </si>
  <si>
    <t>ჭრებალოს ამბ.მშენებლობა</t>
  </si>
  <si>
    <t>ხიდიკრის ამბ.მშენებლობა</t>
  </si>
  <si>
    <t>არ გადასულა და გასახსნელია, ესაჭიროება აღჭურვა; კომუნალური საკითხები მოსაწესრიგებელია</t>
  </si>
  <si>
    <t xml:space="preserve"> არ გადასულა და გასახსნელია, ესაჭიროება აღჭურვა</t>
  </si>
  <si>
    <t>დასრულებულია ფუნქციონირებს</t>
  </si>
  <si>
    <t>დასრულებულია ფუნქციონირებს, ესაჭიროება აღჭურვა, კომუნალური საკითხები მოსაწესრიგებელია</t>
  </si>
  <si>
    <t xml:space="preserve">არ გადასულა და გასახსნელია, ესაჭიროება აღჭურვა; </t>
  </si>
  <si>
    <t>არ გადასულა და გასახსნელია</t>
  </si>
  <si>
    <t>დასრულდა  და ფუნქციონირებს, ესაჭიროება აღჭურვა, მოსაწესრიგებელია კომუნალური საკითხები</t>
  </si>
  <si>
    <t>სოფ.ზუმისის ამბ. მშენებლობა</t>
  </si>
  <si>
    <t>სოფ.თაიას ამბ. მშენებლობა</t>
  </si>
  <si>
    <t>სოფ.ნაკიანის ამბ. მშენებლობა</t>
  </si>
  <si>
    <t>სოფ.ნაფიჩხოვოს ამბ. მშენებლობა</t>
  </si>
  <si>
    <t>სოფ.ჭოღის ამბ. მშენებლობა</t>
  </si>
  <si>
    <t>სოფ.ეცერის ამბ. მშენებლობა</t>
  </si>
  <si>
    <t>სოფ.ლენჯერის ამბ. მშენებლობა</t>
  </si>
  <si>
    <t>სოფ.ნაკრას ამბ. მშენებლობა</t>
  </si>
  <si>
    <t>სოფ.გეზათის ამბ. მშენებლობა</t>
  </si>
  <si>
    <t>ზანათის ამბ. მშენებლობა</t>
  </si>
  <si>
    <t>სოფ.კეთილარის ამბ. მშენებლობა</t>
  </si>
  <si>
    <t>სოფ.მარნის ამბ. მშენებლობა</t>
  </si>
  <si>
    <t>სოფ.ნაესაკოვოს ამბ. მშენებლობა</t>
  </si>
  <si>
    <t>სოფ.ნორიოს ამბ. მშენებლობა</t>
  </si>
  <si>
    <t>სოფ.ონტოფოს ამბ. მშენებლობა</t>
  </si>
  <si>
    <t>სამიქაოს ამბ. მშენებლობა</t>
  </si>
  <si>
    <t>სოფ.სუჯუნის ამბ. მშენებლობა</t>
  </si>
  <si>
    <t>ყულიშკარის ამბ. მშენებლობა</t>
  </si>
  <si>
    <t>ხურჩა ამბ. მშენებლობა</t>
  </si>
  <si>
    <t>კახათის ამბ. მშენებლობა</t>
  </si>
  <si>
    <t>ინგირის ამბ. მშენებლობა</t>
  </si>
  <si>
    <t>ახალაბასთუმნის ამბ. მშენებლობა</t>
  </si>
  <si>
    <t>სოფ.ქოლობნის ამბ. მშენებლობა</t>
  </si>
  <si>
    <t>მედანის ამბ. მშენებლობა</t>
  </si>
  <si>
    <t>ნაკიფუს ამბ. მშენებლობა</t>
  </si>
  <si>
    <t>ჩქვალერის ამბ. მშენებლობა</t>
  </si>
  <si>
    <t>ეკის ამბ. რეაბილიტაცია</t>
  </si>
  <si>
    <t>ზანის ამბ. რეაბილიტაცია</t>
  </si>
  <si>
    <t>ხამისკურის ამბ. რეაბილიტაცია</t>
  </si>
  <si>
    <t>საჯიჯაოს ამბ. რეაბილიტაცია</t>
  </si>
  <si>
    <t>ნოსირის ამბ. რეაბილიტაცია</t>
  </si>
  <si>
    <t>ზემო ფოცხოს ამბ. რეაბილიტაცია</t>
  </si>
  <si>
    <t>კალას ამბ. რეაბილიტაცია</t>
  </si>
  <si>
    <t>ლატალის ამბ. რეაბილიტაცია</t>
  </si>
  <si>
    <t>მულახის ამბ. რეაბილიტაცია</t>
  </si>
  <si>
    <t>უშგულის ამბ. რეაბილიტაცია</t>
  </si>
  <si>
    <t>ჭუბერის ამბ. რეაბილიტაცია</t>
  </si>
  <si>
    <t>ხაიშის ამბ. რეაბილიტაცია</t>
  </si>
  <si>
    <t>სოფ.ტყვირის ამბ. რეაბილიტაცია</t>
  </si>
  <si>
    <t>ლეხაინდრაოს ამბ. რეაბილიტაცია</t>
  </si>
  <si>
    <t>ონოღიას ამბ. რეაბილიტაცია</t>
  </si>
  <si>
    <t>სერგიეთის ამბ. რეაბილიტაცია</t>
  </si>
  <si>
    <t>აბასთუმნის ამბ. რეაბილიტაცია</t>
  </si>
  <si>
    <t>ჩხორიას ამბ. რეაბილიტაცია</t>
  </si>
  <si>
    <t>ლიის ამბ. რეაბილიტაცია</t>
  </si>
  <si>
    <t>ჯგალის ამბ. რეაბილიტაცია</t>
  </si>
  <si>
    <t>ახალი ხიბულის ამბ. რეაბილიტაცია</t>
  </si>
  <si>
    <t>ძველი ხიბულისამბ. რეაბილიტაცია</t>
  </si>
  <si>
    <t>პირველი მაისის ამბ. რეაბილიტაცია</t>
  </si>
  <si>
    <t xml:space="preserve">ამბ. მშენებლობა </t>
  </si>
  <si>
    <t xml:space="preserve">სოფ. ბარეთი ამბ. მშენებლობა </t>
  </si>
  <si>
    <t xml:space="preserve">ამამლოში ამბ. მშენებლობა </t>
  </si>
  <si>
    <t>გუგუთში ამბ.მშენებლობა</t>
  </si>
  <si>
    <t xml:space="preserve">სოფელ მუხროვანში ამბ. მშენებლობა </t>
  </si>
  <si>
    <t xml:space="preserve">სოფელ საცხენისში ამბ. მშენებლობა </t>
  </si>
  <si>
    <t xml:space="preserve">სოფელ თელეთში ამბ. მშენებლობა </t>
  </si>
  <si>
    <t xml:space="preserve">ამბ. რეაბილიტაცია </t>
  </si>
  <si>
    <t>სოფ. დარაკოვის ამბ. რეაბილიტაცია</t>
  </si>
  <si>
    <t>სოფ. კოხტას ამბ. რეაბილიტაცია</t>
  </si>
  <si>
    <t>სოფ. ოზნის ამბ. რეაბილიტაცია</t>
  </si>
  <si>
    <t>სოფ. სამებას ამბ. რეაბილიტაცია</t>
  </si>
  <si>
    <t>სოფ. არ-სარვანის ამბ. რეაბილიტაცია</t>
  </si>
  <si>
    <t>სოფ. აშკალას ამბ. რეაბილიტაცია</t>
  </si>
  <si>
    <t>სოფ. ხაჩკოვის ამბ. რეაბილიტაცია</t>
  </si>
  <si>
    <t>სოფ. აიაზმას ამბ. რეაბილიტაცია</t>
  </si>
  <si>
    <t>სოფ. ბორბალოში ამბ. რეაბილიტაცია</t>
  </si>
  <si>
    <t>სოფელ რატევანშიამბ. რეაბილიტაცია</t>
  </si>
  <si>
    <t>დამია გეურარხის ამბ. რეაბილიტაცია</t>
  </si>
  <si>
    <t>წერაქვის ამბ. რეაბილიტაცია</t>
  </si>
  <si>
    <t>წერეთლის ამბ. რეაბილიტაცია</t>
  </si>
  <si>
    <t>ხოჯორნის ამბ. რეაბილიტაცია</t>
  </si>
  <si>
    <t>ქაფანაჩხის ამბ. რეაბილიტაცია</t>
  </si>
  <si>
    <t>სოფელ ვაზიანში ამბ. რეაბილიტაცია</t>
  </si>
  <si>
    <t>სოფელ სააკაძეში ამბ. რეაბილიტაცია</t>
  </si>
  <si>
    <t>ძველ ქვეშში ამბ რეაბილიტაცია</t>
  </si>
  <si>
    <t>სოფ. ბოლნისში ამბ. რეაბილიტაცია</t>
  </si>
  <si>
    <t>სოფ. ვანათი -  ხატისოფელი ამბ. მშენებლობა</t>
  </si>
  <si>
    <r>
      <t>ლემშვ</t>
    </r>
    <r>
      <rPr>
        <b/>
        <sz val="9"/>
        <color rgb="FFFF0000"/>
        <rFont val="Calibri"/>
        <family val="2"/>
        <charset val="204"/>
        <scheme val="minor"/>
      </rPr>
      <t>ა</t>
    </r>
    <r>
      <rPr>
        <sz val="9"/>
        <color rgb="FFFF0000"/>
        <rFont val="Calibri"/>
        <family val="2"/>
        <charset val="204"/>
        <scheme val="minor"/>
      </rPr>
      <t>ნიერა</t>
    </r>
  </si>
  <si>
    <t>სოფ.ახალსოფელში ამბ. რეაბილ</t>
  </si>
  <si>
    <t>სოფ. კოდას ამბ რეაბილიტაცია</t>
  </si>
  <si>
    <t xml:space="preserve">სოფ. პანტიანში ამბ. მშენებლობა </t>
  </si>
  <si>
    <t>ალასტანი</t>
  </si>
  <si>
    <t>გოკიო</t>
  </si>
  <si>
    <t>ვარევანი</t>
  </si>
  <si>
    <t>კლდე</t>
  </si>
  <si>
    <t>წნისი</t>
  </si>
  <si>
    <t>მინაძე</t>
  </si>
  <si>
    <t>ღრელი</t>
  </si>
  <si>
    <t>ჭაჭარაქი</t>
  </si>
  <si>
    <t>გურკელი</t>
  </si>
  <si>
    <t>ზიკილია</t>
  </si>
  <si>
    <t>საყუნეთი</t>
  </si>
  <si>
    <t>წინუბანი</t>
  </si>
  <si>
    <t>სხვილისი</t>
  </si>
  <si>
    <t>ზემო სხვილისი</t>
  </si>
  <si>
    <t>ივლიტა</t>
  </si>
  <si>
    <t>პამაჯი</t>
  </si>
  <si>
    <t>პატარა პამაჯი</t>
  </si>
  <si>
    <t>დიდი პამაჯი</t>
  </si>
  <si>
    <t>ორალი</t>
  </si>
  <si>
    <t>ყულალისი</t>
  </si>
  <si>
    <t>გონდრიო</t>
  </si>
  <si>
    <t>დიდი გონდრიო</t>
  </si>
  <si>
    <t>დილითი</t>
  </si>
  <si>
    <t>მამწვარა</t>
  </si>
  <si>
    <t>პატარა გონდრიო</t>
  </si>
  <si>
    <t>ტამბოვკა / ფოკა</t>
  </si>
  <si>
    <t>ტამბოვკა</t>
  </si>
  <si>
    <t>როდიონოვკა</t>
  </si>
  <si>
    <t>ფოკა</t>
  </si>
  <si>
    <t>ვლადიმიროვკა</t>
  </si>
  <si>
    <t>ბალანთა</t>
  </si>
  <si>
    <t>ჭიხარულა</t>
  </si>
  <si>
    <t>დვირი</t>
  </si>
  <si>
    <t>ქვაბისხევი</t>
  </si>
  <si>
    <t>ჩითახევი</t>
  </si>
  <si>
    <t>ჭობისხევი</t>
  </si>
  <si>
    <t>ყვიბისი</t>
  </si>
  <si>
    <t>ბეშეთი</t>
  </si>
  <si>
    <t>ვარდგინეთი</t>
  </si>
  <si>
    <t>ზანავი</t>
  </si>
  <si>
    <t>კორტანეთი</t>
  </si>
  <si>
    <t>რველი</t>
  </si>
  <si>
    <t>ტბა</t>
  </si>
  <si>
    <t>ლიბანი</t>
  </si>
  <si>
    <t>სადგერი</t>
  </si>
  <si>
    <t>ცემი</t>
  </si>
  <si>
    <t xml:space="preserve">ციხისჯვარი </t>
  </si>
  <si>
    <t>ციხისჯვარი</t>
  </si>
  <si>
    <t>ტაბაწყური</t>
  </si>
  <si>
    <t>მოლითი</t>
  </si>
  <si>
    <t>წაღვერი</t>
  </si>
  <si>
    <t>დაბა წაღვერი</t>
  </si>
  <si>
    <t>დაბა</t>
  </si>
  <si>
    <t>ტიმოთესუბანი</t>
  </si>
  <si>
    <t>მზეთამზე</t>
  </si>
  <si>
    <t>იდუმალა / რუსთავი</t>
  </si>
  <si>
    <t>იდუმალა</t>
  </si>
  <si>
    <t>ოშორა</t>
  </si>
  <si>
    <t>რუსთავი</t>
  </si>
  <si>
    <t>ძველი / ორგორა</t>
  </si>
  <si>
    <t>ძველი</t>
  </si>
  <si>
    <t>ჭობარეთი</t>
  </si>
  <si>
    <t>ორგორა</t>
  </si>
  <si>
    <t>საყუდაბელი</t>
  </si>
  <si>
    <t>ტოლოში / აწყვიტა</t>
  </si>
  <si>
    <t>ტოლოში</t>
  </si>
  <si>
    <t>გელსუნდა</t>
  </si>
  <si>
    <t>ხერთვისი</t>
  </si>
  <si>
    <t>აწყვიტა</t>
  </si>
  <si>
    <t xml:space="preserve">ოთა </t>
  </si>
  <si>
    <t>ოთა</t>
  </si>
  <si>
    <t xml:space="preserve">ხიზაბავრა </t>
  </si>
  <si>
    <t>ნიჯგორი</t>
  </si>
  <si>
    <t>სარო</t>
  </si>
  <si>
    <t xml:space="preserve">ჩორჩანი </t>
  </si>
  <si>
    <t>ჩორჩანი</t>
  </si>
  <si>
    <t>დიდი სმადა</t>
  </si>
  <si>
    <t>პატარა სმადა</t>
  </si>
  <si>
    <t>მლაშე / ზარზმა</t>
  </si>
  <si>
    <t xml:space="preserve">არზნე </t>
  </si>
  <si>
    <t>ფლატე</t>
  </si>
  <si>
    <t>ზარზმა</t>
  </si>
  <si>
    <t xml:space="preserve">უტყისუბანი </t>
  </si>
  <si>
    <t>ვარხანი / წახანი</t>
  </si>
  <si>
    <t>ვარხანი</t>
  </si>
  <si>
    <t xml:space="preserve">აბასთუმანი </t>
  </si>
  <si>
    <t xml:space="preserve">საღრძე </t>
  </si>
  <si>
    <t>ფარეხა</t>
  </si>
  <si>
    <t>წახანი</t>
  </si>
  <si>
    <t>ქიქინეთი</t>
  </si>
  <si>
    <t>წახანწყარო</t>
  </si>
  <si>
    <t>ხარჯამი</t>
  </si>
  <si>
    <t>ლელოვანი</t>
  </si>
  <si>
    <t xml:space="preserve">ლელოვანი </t>
  </si>
  <si>
    <t>ამხერი</t>
  </si>
  <si>
    <t xml:space="preserve">კახარეთი </t>
  </si>
  <si>
    <t>სამყური</t>
  </si>
  <si>
    <t>ღორძე</t>
  </si>
  <si>
    <t>აღაიანი</t>
  </si>
  <si>
    <t>საქადაგიანო</t>
  </si>
  <si>
    <t>ხიდისყური</t>
  </si>
  <si>
    <t>ახალქალაქი</t>
  </si>
  <si>
    <t>გარიყულა</t>
  </si>
  <si>
    <t>გოსტიბე</t>
  </si>
  <si>
    <t>ერთაწმინდა</t>
  </si>
  <si>
    <t>ზემო ჩოჩეთი</t>
  </si>
  <si>
    <t>თეძმის ხევი</t>
  </si>
  <si>
    <t>კაპრაშიანი</t>
  </si>
  <si>
    <t>რკონი</t>
  </si>
  <si>
    <t>ჩაჩუბეთი</t>
  </si>
  <si>
    <t>მთიულთ უბანი</t>
  </si>
  <si>
    <t>ნოსტე</t>
  </si>
  <si>
    <t>ცხავერი</t>
  </si>
  <si>
    <t>დოესი</t>
  </si>
  <si>
    <t>გრაკალი</t>
  </si>
  <si>
    <t>სამთავისი / ოკამი</t>
  </si>
  <si>
    <t>იგოეთი</t>
  </si>
  <si>
    <t>მრგვალი ჭალა</t>
  </si>
  <si>
    <t>სამთავისი</t>
  </si>
  <si>
    <t>ბოჟამი</t>
  </si>
  <si>
    <t>თოგოიანი</t>
  </si>
  <si>
    <t>თეზი</t>
  </si>
  <si>
    <t>ფერმა</t>
  </si>
  <si>
    <t>ჩანგილარი</t>
  </si>
  <si>
    <t>ბერბუკი</t>
  </si>
  <si>
    <t>რეხა</t>
  </si>
  <si>
    <t>სვენეთი</t>
  </si>
  <si>
    <t>თორტიზა</t>
  </si>
  <si>
    <t>ხელთუბანი</t>
  </si>
  <si>
    <t>შინდისი</t>
  </si>
  <si>
    <t>ფხვენისი</t>
  </si>
  <si>
    <t>ქვემო ხვითი</t>
  </si>
  <si>
    <t>ყელქცეული</t>
  </si>
  <si>
    <t>ვარიანი</t>
  </si>
  <si>
    <t>არაშენდა</t>
  </si>
  <si>
    <t>ახალდაბა</t>
  </si>
  <si>
    <t>ვარიანის მეურნეობა</t>
  </si>
  <si>
    <t>საქაშეთი</t>
  </si>
  <si>
    <t>ძევერა</t>
  </si>
  <si>
    <t>ტირძნისი</t>
  </si>
  <si>
    <t>თერგვისი</t>
  </si>
  <si>
    <t>ბროწლეთი</t>
  </si>
  <si>
    <t>ერგნეთი</t>
  </si>
  <si>
    <t>მეღვრეკისი</t>
  </si>
  <si>
    <t>ქვახვრელი</t>
  </si>
  <si>
    <t>ველები</t>
  </si>
  <si>
    <t>უფლისციხე</t>
  </si>
  <si>
    <t>ატენი</t>
  </si>
  <si>
    <t>ბნავისი</t>
  </si>
  <si>
    <t>ზემო ქსოვრისი</t>
  </si>
  <si>
    <t>ოლოზი</t>
  </si>
  <si>
    <t>ღვარები</t>
  </si>
  <si>
    <t>წედისი</t>
  </si>
  <si>
    <t>ხანდისი</t>
  </si>
  <si>
    <t>ხიდისთავი</t>
  </si>
  <si>
    <t>ზღუდერი</t>
  </si>
  <si>
    <t>აბუხალო</t>
  </si>
  <si>
    <t>არცევი</t>
  </si>
  <si>
    <t>ბანი</t>
  </si>
  <si>
    <t>ბატიური</t>
  </si>
  <si>
    <t>გვერძინეთი</t>
  </si>
  <si>
    <t>ველისციხე</t>
  </si>
  <si>
    <t>იმერხევი</t>
  </si>
  <si>
    <t>კოდმანი</t>
  </si>
  <si>
    <t>ლოშკინეთი</t>
  </si>
  <si>
    <t>მუხილეთი</t>
  </si>
  <si>
    <t>ორბოძალა</t>
  </si>
  <si>
    <t>ორთუბანი</t>
  </si>
  <si>
    <t>სათერძე</t>
  </si>
  <si>
    <t>სუქანაანთ უბანი</t>
  </si>
  <si>
    <t>ტყემლოვანა</t>
  </si>
  <si>
    <t>ქვათეთრი</t>
  </si>
  <si>
    <t>ყინწვისი</t>
  </si>
  <si>
    <t>ძაძვის მონასტერი</t>
  </si>
  <si>
    <t>წიფლოვანა</t>
  </si>
  <si>
    <t>წითელი სოფელი</t>
  </si>
  <si>
    <t>ბებნისი</t>
  </si>
  <si>
    <t>აფნისი</t>
  </si>
  <si>
    <t>ლეთეთი</t>
  </si>
  <si>
    <t>დვანი</t>
  </si>
  <si>
    <t>ტახტიძირი</t>
  </si>
  <si>
    <t>მოხისი</t>
  </si>
  <si>
    <t>ზემო შაქშაქეთი</t>
  </si>
  <si>
    <t>კოდა ვარდისუბანი</t>
  </si>
  <si>
    <t>დირბი</t>
  </si>
  <si>
    <t>კუდატყე</t>
  </si>
  <si>
    <t>ოქროსოფელი</t>
  </si>
  <si>
    <t>სუქითი</t>
  </si>
  <si>
    <t>ჯაგარაანთ კარი</t>
  </si>
  <si>
    <t>ბრეთი / გიგანტი</t>
  </si>
  <si>
    <t>ბრეთი</t>
  </si>
  <si>
    <t>არადეთი</t>
  </si>
  <si>
    <t>დოღლაური</t>
  </si>
  <si>
    <t>საღოლაშენი</t>
  </si>
  <si>
    <t>გიგანტი</t>
  </si>
  <si>
    <t>ბრეთის მეურნეობა</t>
  </si>
  <si>
    <t>სასირეთი</t>
  </si>
  <si>
    <t>ძლევიჯვარი</t>
  </si>
  <si>
    <t>კეხიჯვარი</t>
  </si>
  <si>
    <t>ვედრება</t>
  </si>
  <si>
    <t>თათანაანთ უბანი</t>
  </si>
  <si>
    <t>კლდუ</t>
  </si>
  <si>
    <t>კრობანი</t>
  </si>
  <si>
    <t>სანებელი</t>
  </si>
  <si>
    <t>ქობესაანთ უბანი</t>
  </si>
  <si>
    <t>ხცისი / ხალები</t>
  </si>
  <si>
    <t>ხცისი</t>
  </si>
  <si>
    <t>დიდი თხილნარა</t>
  </si>
  <si>
    <t>კრისხევი</t>
  </si>
  <si>
    <t>მიწობი</t>
  </si>
  <si>
    <t>პატარა თხილნარა</t>
  </si>
  <si>
    <t>ხალები</t>
  </si>
  <si>
    <t>დიდი ხალები</t>
  </si>
  <si>
    <t>ალექსანდრეს წყარო</t>
  </si>
  <si>
    <t>პატარა ხალები</t>
  </si>
  <si>
    <t>სარტყელა</t>
  </si>
  <si>
    <t>ღართა</t>
  </si>
  <si>
    <t>ღვრია წყალი</t>
  </si>
  <si>
    <t>წრომი</t>
  </si>
  <si>
    <t>დიდი ყელეთი</t>
  </si>
  <si>
    <t>დიდი ხავლეთი</t>
  </si>
  <si>
    <t>იმერლიანთკარი</t>
  </si>
  <si>
    <t>ნადარბაზევი</t>
  </si>
  <si>
    <t>პატარა ყელეთი</t>
  </si>
  <si>
    <t>ალი</t>
  </si>
  <si>
    <t>ახალუბანი</t>
  </si>
  <si>
    <t>ბრილი</t>
  </si>
  <si>
    <t>დუმაცხოვი</t>
  </si>
  <si>
    <t>ზემო აძვისი</t>
  </si>
  <si>
    <t>კლდისწყარო</t>
  </si>
  <si>
    <t>ნაბახტევი</t>
  </si>
  <si>
    <t>უწლევი</t>
  </si>
  <si>
    <t>ქინძათი</t>
  </si>
  <si>
    <t>ცხეთიჯვარი</t>
  </si>
  <si>
    <t>ფლევი</t>
  </si>
  <si>
    <t>დიდი ფლევი</t>
  </si>
  <si>
    <t>ნაცარგორა</t>
  </si>
  <si>
    <t>პატარა ფლევი</t>
  </si>
  <si>
    <t>ტკოცა</t>
  </si>
  <si>
    <t>ცხრამუხა</t>
  </si>
  <si>
    <t>დამჩხეულა</t>
  </si>
  <si>
    <t>თაგვეთი</t>
  </si>
  <si>
    <t>კოდისწყარო</t>
  </si>
  <si>
    <t>რბონა</t>
  </si>
  <si>
    <t>ჯვართმუხა</t>
  </si>
  <si>
    <t>ახალსოფ.ი</t>
  </si>
  <si>
    <t xml:space="preserve">სოფ. ალის ამბ. რეაბილიტაცია </t>
  </si>
  <si>
    <t>სოფ. ფხვენისში ამბ. რეაბილიტ</t>
  </si>
  <si>
    <t>სოფ. საქაშეთში ამბ. რეაბილიტ</t>
  </si>
  <si>
    <t>სოფ. ვარიანში ამბ. რეაბილიტ</t>
  </si>
  <si>
    <t>სოფ. ბერბუკში ამბ. რეაბილიტ</t>
  </si>
  <si>
    <t>სოფ. ატენში ამბ. რეაბილიტ</t>
  </si>
  <si>
    <t>სოფ. იგოეთში ამბ. რეაბილიტ</t>
  </si>
  <si>
    <t>სოფ. ოკამში ამბ. რეაბილიტ</t>
  </si>
  <si>
    <t>სოფ. დოესში ამბ. რეაბილიტ</t>
  </si>
  <si>
    <t>სოფ. აღაიანში ამბ. რეაბილიტ</t>
  </si>
  <si>
    <t xml:space="preserve">სოფ.  ბებნისში ამბ. მშენებლობა </t>
  </si>
  <si>
    <t>ელბაქიაანთ კარი</t>
  </si>
  <si>
    <t>სოფ. ცხრამუხის  ამბ. რეაბილიტ</t>
  </si>
  <si>
    <t>ახალქალაქში ამბ. რეაბილიტ</t>
  </si>
  <si>
    <t>სოფ. ახალციხეში ამბ. რეაბ</t>
  </si>
  <si>
    <t>ხელთუბანში ამბ. რეაბილიტ</t>
  </si>
  <si>
    <t>სოფ. ახალდაბაში ამბ. რეაბ</t>
  </si>
  <si>
    <t xml:space="preserve">ძევერაში ამბ. რეაბილიტაცია </t>
  </si>
  <si>
    <t>შერთული</t>
  </si>
  <si>
    <t xml:space="preserve">ტინისხიდში ამბ. მშენებლობა </t>
  </si>
  <si>
    <t>სოფ. ქვახვრელში ამბ. რეაბილ</t>
  </si>
  <si>
    <t>სოფ. ხიდისთავში ამბ. რეაბილ</t>
  </si>
  <si>
    <t>ახალსოფელში ამბ. რეაბილ</t>
  </si>
  <si>
    <t>სოფ.  ბრეთის ამბ. რეაბილიტ</t>
  </si>
  <si>
    <t>სოფ.  დვანში  ამბ. რეაბილ</t>
  </si>
  <si>
    <t>სოფ.  დირბში  ამბ. რეაბილ</t>
  </si>
  <si>
    <t xml:space="preserve">ზღუდერში  ამბ. მშენებლობა </t>
  </si>
  <si>
    <t xml:space="preserve">სოფ.  კეხიჯვარში  ამბ. რეაბი </t>
  </si>
  <si>
    <t>მოხისში   ამბ. რეაბილ</t>
  </si>
  <si>
    <t>სოფ.  ნაბახტევის ამბ. რეაბილ</t>
  </si>
  <si>
    <t>სოფ. ფლევის ამბ. რეაბილ</t>
  </si>
  <si>
    <t>კრისხევის ამბ. რეაბილ</t>
  </si>
  <si>
    <t>სოფ. წრომის ამბ. რეაბილ</t>
  </si>
  <si>
    <t xml:space="preserve">სოფ. ღადოლარში  ამბ. მშენებლობა </t>
  </si>
  <si>
    <t xml:space="preserve">სოფელ მლაშეში ამბ. მშენებლობა </t>
  </si>
  <si>
    <t xml:space="preserve">სოფელ დიდ სმადაში ამბ. მშენებლობა </t>
  </si>
  <si>
    <t xml:space="preserve">სოფელ ნიჯგორში ამბ. მშენებლობა </t>
  </si>
  <si>
    <t xml:space="preserve">სოფელ ოთაში ამბ. მშენებლობა </t>
  </si>
  <si>
    <t xml:space="preserve">სოფელ ვარძიაში ამბ. მშენებლობა </t>
  </si>
  <si>
    <t xml:space="preserve">სოფ.ციხისჯვარში ამბ. მშენებლობა </t>
  </si>
  <si>
    <t xml:space="preserve">სოფ.ყვიბისში ამბ. მშენებლობა </t>
  </si>
  <si>
    <t xml:space="preserve">ჯიგრაშენის ამბ. მშენებლობა </t>
  </si>
  <si>
    <t xml:space="preserve">პატარა ხანჩალის ამბ. მშენებლობა  </t>
  </si>
  <si>
    <t xml:space="preserve">სოფ.დიდი ხანჩალის ამბ. მშენებლობა  </t>
  </si>
  <si>
    <t xml:space="preserve">ტამბოვკის, ამბ. მშენებლობა </t>
  </si>
  <si>
    <t xml:space="preserve">დიდი არაქალის ამბ. მშენებლობა </t>
  </si>
  <si>
    <t xml:space="preserve">თორიის ამბ. მშენებლობა </t>
  </si>
  <si>
    <t xml:space="preserve">დიდი გონდრიოს ამბ. მშენებლობა </t>
  </si>
  <si>
    <t xml:space="preserve">მამწვარის ამბ. მშენებლობა </t>
  </si>
  <si>
    <t xml:space="preserve">ჟდანოვის აამბ. მშენებლობა  </t>
  </si>
  <si>
    <t xml:space="preserve">სოფელ ხეოთში ამბ. მშენებლობა </t>
  </si>
  <si>
    <t xml:space="preserve">სოფელ ურაველში ამბ. მშენებლობა </t>
  </si>
  <si>
    <t xml:space="preserve">სოფელ საძელში ამბ. მშენებლობა </t>
  </si>
  <si>
    <t xml:space="preserve">სოფელ ღრელში ამბ. მშენებლობა </t>
  </si>
  <si>
    <t xml:space="preserve">სოფ. ჩამდურაში ამბ. მშენებლობა </t>
  </si>
  <si>
    <t xml:space="preserve">სოფ. ზაკში ამბ. მშენებლობა </t>
  </si>
  <si>
    <t xml:space="preserve">სოფ. კარტიკამში ამბ. მშენებლობა </t>
  </si>
  <si>
    <t xml:space="preserve">სოფელ აგარაში ამბ. მშენებლობა </t>
  </si>
  <si>
    <t xml:space="preserve">სოფელ თისელში  ამბ. მშენებლობა </t>
  </si>
  <si>
    <t xml:space="preserve">სოფელ კლდეში ამბ. მშენებლობა </t>
  </si>
  <si>
    <t xml:space="preserve">სოფ. ალასტანის  ამბ. რეაბილიტაცია </t>
  </si>
  <si>
    <t xml:space="preserve">სოფელ  სხვილისში ამბ. რეაბილიტაცია </t>
  </si>
  <si>
    <t xml:space="preserve">სათხის ამბ. რეაბილიტაცია </t>
  </si>
  <si>
    <t xml:space="preserve">სოფ. ქვაბისხევში ამბ. რეაბილიტაცია </t>
  </si>
  <si>
    <t xml:space="preserve">სოფ. ტაბაწყურისამბ. რეაბილიტაცია </t>
  </si>
  <si>
    <t xml:space="preserve">დაბა წაღვერში ამბ. რეაბილიტაცია </t>
  </si>
  <si>
    <t xml:space="preserve">სოფელ თმოგვის ამბ. რეაბილიტაცია </t>
  </si>
  <si>
    <t xml:space="preserve">სოფელ რუსთავში ამბ. რეაბილიტაცია </t>
  </si>
  <si>
    <t xml:space="preserve">სოფელ ოშორის ამბ. რეაბილიტაცია </t>
  </si>
  <si>
    <t xml:space="preserve">სოფელ ჭობარეთის ამბ. რეაბილიტაცია </t>
  </si>
  <si>
    <t xml:space="preserve">სოფელ ვარხანში ამბ. რეაბილიტაცია </t>
  </si>
  <si>
    <t xml:space="preserve">სოფელ ლელოვანში ამბ. რეაბილიტაცია </t>
  </si>
  <si>
    <t>სოფელ  პატარა პამაჯი  ამბ. რეაბილ</t>
  </si>
  <si>
    <t xml:space="preserve">ბალანთა - ჭიხარულას ამბ. მშენებლობა </t>
  </si>
  <si>
    <t xml:space="preserve">სოფ.ტბაზე ამბ. მშენებლობა </t>
  </si>
  <si>
    <t xml:space="preserve">ნაქალაქევის ამბ. რეაბილა </t>
  </si>
  <si>
    <t xml:space="preserve">სოფელ აწყვიტაში ამბ. მშენებლობა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</si>
</sst>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79">
    <xf numFmtId="0" fontId="0" fillId="0" borderId="0" xfId="0"/>
    <xf numFmtId="165" fontId="3" fillId="2" borderId="1" xfId="2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165" fontId="3" fillId="2" borderId="1" xfId="2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/>
    </xf>
    <xf numFmtId="165" fontId="4" fillId="2" borderId="1" xfId="2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/>
    </xf>
    <xf numFmtId="165" fontId="6" fillId="0" borderId="1" xfId="2" applyNumberFormat="1" applyFont="1" applyFill="1" applyBorder="1" applyAlignment="1">
      <alignment horizontal="right" vertical="center"/>
    </xf>
    <xf numFmtId="165" fontId="4" fillId="0" borderId="1" xfId="2" applyNumberFormat="1" applyFont="1" applyFill="1" applyBorder="1" applyAlignment="1">
      <alignment horizontal="right" vertical="center" wrapText="1"/>
    </xf>
    <xf numFmtId="165" fontId="5" fillId="0" borderId="1" xfId="2" applyNumberFormat="1" applyFont="1" applyFill="1" applyBorder="1" applyAlignment="1">
      <alignment horizontal="right" vertical="center" wrapText="1"/>
    </xf>
    <xf numFmtId="165" fontId="6" fillId="0" borderId="1" xfId="2" applyNumberFormat="1" applyFont="1" applyFill="1" applyBorder="1" applyAlignment="1">
      <alignment horizontal="right" vertical="center" wrapText="1"/>
    </xf>
    <xf numFmtId="165" fontId="5" fillId="0" borderId="1" xfId="2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5" fontId="7" fillId="2" borderId="1" xfId="2" applyNumberFormat="1" applyFont="1" applyFill="1" applyBorder="1" applyAlignment="1">
      <alignment horizontal="right" vertical="center"/>
    </xf>
    <xf numFmtId="165" fontId="7" fillId="2" borderId="1" xfId="2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left" vertical="center" wrapText="1" indent="1"/>
    </xf>
    <xf numFmtId="0" fontId="6" fillId="0" borderId="1" xfId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left" vertical="center" indent="1"/>
    </xf>
    <xf numFmtId="0" fontId="8" fillId="0" borderId="1" xfId="0" applyFont="1" applyFill="1" applyBorder="1" applyAlignment="1">
      <alignment vertical="center"/>
    </xf>
    <xf numFmtId="165" fontId="8" fillId="0" borderId="1" xfId="2" applyNumberFormat="1" applyFont="1" applyFill="1" applyBorder="1" applyAlignment="1">
      <alignment horizontal="right" vertical="center"/>
    </xf>
    <xf numFmtId="165" fontId="7" fillId="0" borderId="1" xfId="2" applyNumberFormat="1" applyFont="1" applyFill="1" applyBorder="1" applyAlignment="1">
      <alignment horizontal="right" vertical="center" wrapText="1"/>
    </xf>
    <xf numFmtId="165" fontId="8" fillId="0" borderId="1" xfId="2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center" vertical="center" textRotation="90" wrapText="1"/>
    </xf>
    <xf numFmtId="3" fontId="4" fillId="2" borderId="1" xfId="0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textRotation="90" wrapText="1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/>
    <xf numFmtId="3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left" vertical="center" indent="1"/>
    </xf>
    <xf numFmtId="3" fontId="7" fillId="2" borderId="1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3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/>
    <xf numFmtId="164" fontId="6" fillId="0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left" vertical="center"/>
    </xf>
    <xf numFmtId="164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/>
    </xf>
    <xf numFmtId="164" fontId="6" fillId="0" borderId="0" xfId="0" applyNumberFormat="1" applyFont="1" applyFill="1" applyAlignment="1">
      <alignment horizontal="left" vertical="center"/>
    </xf>
    <xf numFmtId="164" fontId="3" fillId="0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165" fontId="4" fillId="2" borderId="1" xfId="2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3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left" vertical="center" indent="1"/>
    </xf>
    <xf numFmtId="164" fontId="4" fillId="0" borderId="0" xfId="0" applyNumberFormat="1" applyFont="1" applyFill="1" applyAlignment="1">
      <alignment horizontal="center" vertical="center"/>
    </xf>
    <xf numFmtId="164" fontId="8" fillId="0" borderId="1" xfId="0" applyNumberFormat="1" applyFont="1" applyFill="1" applyBorder="1" applyAlignment="1">
      <alignment horizontal="left" vertical="center" wrapText="1" indent="1"/>
    </xf>
    <xf numFmtId="0" fontId="8" fillId="0" borderId="1" xfId="1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/>
    </xf>
    <xf numFmtId="165" fontId="8" fillId="3" borderId="1" xfId="2" applyNumberFormat="1" applyFont="1" applyFill="1" applyBorder="1" applyAlignment="1">
      <alignment horizontal="right"/>
    </xf>
    <xf numFmtId="165" fontId="8" fillId="0" borderId="1" xfId="2" applyNumberFormat="1" applyFont="1" applyFill="1" applyBorder="1" applyAlignment="1">
      <alignment vertical="center"/>
    </xf>
    <xf numFmtId="165" fontId="8" fillId="0" borderId="1" xfId="2" applyNumberFormat="1" applyFont="1" applyBorder="1" applyAlignment="1"/>
    <xf numFmtId="0" fontId="8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/>
    </xf>
    <xf numFmtId="165" fontId="6" fillId="3" borderId="1" xfId="2" applyNumberFormat="1" applyFont="1" applyFill="1" applyBorder="1" applyAlignment="1">
      <alignment horizontal="right"/>
    </xf>
    <xf numFmtId="165" fontId="6" fillId="0" borderId="1" xfId="2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left" vertical="center" wrapText="1" indent="1"/>
    </xf>
    <xf numFmtId="165" fontId="6" fillId="0" borderId="1" xfId="2" applyNumberFormat="1" applyFont="1" applyFill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center" vertical="center" wrapText="1"/>
    </xf>
    <xf numFmtId="165" fontId="6" fillId="0" borderId="1" xfId="2" applyNumberFormat="1" applyFont="1" applyBorder="1" applyAlignment="1">
      <alignment horizontal="right" vertical="center"/>
    </xf>
    <xf numFmtId="165" fontId="6" fillId="0" borderId="1" xfId="2" applyNumberFormat="1" applyFont="1" applyBorder="1"/>
    <xf numFmtId="165" fontId="8" fillId="0" borderId="1" xfId="2" applyNumberFormat="1" applyFont="1" applyFill="1" applyBorder="1" applyAlignment="1">
      <alignment horizontal="center" vertical="center" wrapText="1"/>
    </xf>
    <xf numFmtId="165" fontId="6" fillId="3" borderId="1" xfId="2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165" fontId="8" fillId="0" borderId="1" xfId="2" applyNumberFormat="1" applyFont="1" applyBorder="1" applyAlignment="1">
      <alignment vertical="center"/>
    </xf>
    <xf numFmtId="165" fontId="8" fillId="0" borderId="1" xfId="2" applyNumberFormat="1" applyFont="1" applyBorder="1"/>
    <xf numFmtId="165" fontId="6" fillId="0" borderId="1" xfId="2" applyNumberFormat="1" applyFont="1" applyBorder="1" applyAlignment="1">
      <alignment horizontal="right"/>
    </xf>
    <xf numFmtId="0" fontId="5" fillId="3" borderId="1" xfId="0" applyFont="1" applyFill="1" applyBorder="1" applyAlignment="1">
      <alignment vertical="center"/>
    </xf>
    <xf numFmtId="0" fontId="8" fillId="0" borderId="1" xfId="0" applyFont="1" applyFill="1" applyBorder="1" applyAlignment="1"/>
    <xf numFmtId="165" fontId="8" fillId="0" borderId="1" xfId="2" applyNumberFormat="1" applyFont="1" applyFill="1" applyBorder="1" applyAlignment="1">
      <alignment horizontal="right"/>
    </xf>
    <xf numFmtId="165" fontId="8" fillId="0" borderId="1" xfId="2" applyNumberFormat="1" applyFont="1" applyFill="1" applyBorder="1"/>
    <xf numFmtId="0" fontId="6" fillId="3" borderId="1" xfId="0" applyFont="1" applyFill="1" applyBorder="1" applyAlignment="1"/>
    <xf numFmtId="0" fontId="8" fillId="3" borderId="1" xfId="0" applyFont="1" applyFill="1" applyBorder="1" applyAlignment="1"/>
    <xf numFmtId="165" fontId="8" fillId="0" borderId="1" xfId="2" applyNumberFormat="1" applyFont="1" applyBorder="1" applyAlignment="1">
      <alignment horizontal="right" vertical="center"/>
    </xf>
    <xf numFmtId="165" fontId="8" fillId="0" borderId="1" xfId="2" applyNumberFormat="1" applyFont="1" applyBorder="1" applyAlignment="1">
      <alignment horizontal="right" vertical="center" wrapText="1"/>
    </xf>
    <xf numFmtId="165" fontId="8" fillId="4" borderId="1" xfId="2" applyNumberFormat="1" applyFont="1" applyFill="1" applyBorder="1" applyAlignment="1">
      <alignment horizontal="right" vertical="center" wrapText="1"/>
    </xf>
    <xf numFmtId="165" fontId="6" fillId="4" borderId="1" xfId="2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/>
    <xf numFmtId="165" fontId="6" fillId="3" borderId="1" xfId="2" applyNumberFormat="1" applyFont="1" applyFill="1" applyBorder="1" applyAlignment="1">
      <alignment horizontal="right" vertical="center" wrapText="1"/>
    </xf>
    <xf numFmtId="165" fontId="8" fillId="3" borderId="1" xfId="2" applyNumberFormat="1" applyFont="1" applyFill="1" applyBorder="1" applyAlignment="1">
      <alignment horizontal="right" vertical="center" wrapText="1"/>
    </xf>
    <xf numFmtId="165" fontId="6" fillId="0" borderId="1" xfId="2" applyNumberFormat="1" applyFont="1" applyBorder="1" applyAlignment="1">
      <alignment horizontal="right" vertical="center" wrapText="1"/>
    </xf>
    <xf numFmtId="165" fontId="8" fillId="5" borderId="1" xfId="2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Alignment="1">
      <alignment horizontal="left" vertical="center"/>
    </xf>
    <xf numFmtId="0" fontId="5" fillId="3" borderId="1" xfId="0" applyFont="1" applyFill="1" applyBorder="1" applyAlignment="1"/>
    <xf numFmtId="165" fontId="5" fillId="3" borderId="1" xfId="2" applyNumberFormat="1" applyFont="1" applyFill="1" applyBorder="1" applyAlignment="1">
      <alignment horizontal="right"/>
    </xf>
    <xf numFmtId="165" fontId="5" fillId="0" borderId="1" xfId="2" applyNumberFormat="1" applyFont="1" applyFill="1" applyBorder="1" applyAlignment="1">
      <alignment horizontal="right"/>
    </xf>
    <xf numFmtId="0" fontId="5" fillId="0" borderId="1" xfId="0" applyFont="1" applyFill="1" applyBorder="1" applyAlignment="1"/>
    <xf numFmtId="165" fontId="5" fillId="0" borderId="1" xfId="2" applyNumberFormat="1" applyFont="1" applyBorder="1"/>
    <xf numFmtId="0" fontId="5" fillId="0" borderId="1" xfId="0" applyFont="1" applyFill="1" applyBorder="1" applyAlignment="1">
      <alignment wrapText="1"/>
    </xf>
    <xf numFmtId="0" fontId="4" fillId="2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65" fontId="8" fillId="0" borderId="1" xfId="2" applyNumberFormat="1" applyFont="1" applyBorder="1" applyAlignment="1">
      <alignment horizontal="right"/>
    </xf>
    <xf numFmtId="165" fontId="8" fillId="3" borderId="1" xfId="2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/>
    <xf numFmtId="165" fontId="7" fillId="2" borderId="1" xfId="2" applyNumberFormat="1" applyFont="1" applyFill="1" applyBorder="1" applyAlignment="1">
      <alignment horizontal="right"/>
    </xf>
    <xf numFmtId="0" fontId="7" fillId="0" borderId="1" xfId="0" applyFont="1" applyFill="1" applyBorder="1" applyAlignment="1"/>
    <xf numFmtId="164" fontId="6" fillId="0" borderId="1" xfId="0" applyNumberFormat="1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wrapText="1"/>
    </xf>
    <xf numFmtId="3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165" fontId="3" fillId="7" borderId="1" xfId="2" applyNumberFormat="1" applyFont="1" applyFill="1" applyBorder="1" applyAlignment="1">
      <alignment horizontal="right" vertical="center"/>
    </xf>
    <xf numFmtId="165" fontId="3" fillId="7" borderId="1" xfId="2" applyNumberFormat="1" applyFont="1" applyFill="1" applyBorder="1" applyAlignment="1">
      <alignment horizontal="right" vertical="center" wrapText="1"/>
    </xf>
    <xf numFmtId="0" fontId="3" fillId="7" borderId="1" xfId="1" applyFont="1" applyFill="1" applyBorder="1" applyAlignment="1">
      <alignment horizontal="left" vertical="center" wrapText="1"/>
    </xf>
    <xf numFmtId="164" fontId="3" fillId="7" borderId="1" xfId="0" applyNumberFormat="1" applyFont="1" applyFill="1" applyBorder="1" applyAlignment="1">
      <alignment horizontal="center" vertical="center"/>
    </xf>
    <xf numFmtId="0" fontId="5" fillId="0" borderId="0" xfId="0" applyFont="1"/>
    <xf numFmtId="164" fontId="6" fillId="7" borderId="1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4" fillId="0" borderId="1" xfId="1" applyFont="1" applyFill="1" applyBorder="1" applyAlignment="1">
      <alignment horizontal="left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/>
    </xf>
    <xf numFmtId="165" fontId="7" fillId="7" borderId="1" xfId="2" applyNumberFormat="1" applyFont="1" applyFill="1" applyBorder="1" applyAlignment="1">
      <alignment horizontal="right" vertical="center"/>
    </xf>
    <xf numFmtId="165" fontId="7" fillId="7" borderId="1" xfId="2" applyNumberFormat="1" applyFont="1" applyFill="1" applyBorder="1" applyAlignment="1">
      <alignment horizontal="right" vertical="center" wrapText="1"/>
    </xf>
    <xf numFmtId="0" fontId="7" fillId="7" borderId="1" xfId="1" applyFont="1" applyFill="1" applyBorder="1" applyAlignment="1">
      <alignment horizontal="left" vertical="center" wrapText="1"/>
    </xf>
    <xf numFmtId="164" fontId="7" fillId="7" borderId="1" xfId="0" applyNumberFormat="1" applyFont="1" applyFill="1" applyBorder="1" applyAlignment="1">
      <alignment horizontal="center" vertical="center"/>
    </xf>
    <xf numFmtId="0" fontId="8" fillId="0" borderId="0" xfId="0" applyFont="1"/>
    <xf numFmtId="164" fontId="8" fillId="7" borderId="1" xfId="0" applyNumberFormat="1" applyFont="1" applyFill="1" applyBorder="1" applyAlignment="1">
      <alignment horizontal="center" vertical="center"/>
    </xf>
    <xf numFmtId="165" fontId="7" fillId="2" borderId="1" xfId="2" applyNumberFormat="1" applyFont="1" applyFill="1" applyBorder="1" applyAlignment="1"/>
    <xf numFmtId="165" fontId="6" fillId="0" borderId="1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65" fontId="4" fillId="2" borderId="4" xfId="2" applyNumberFormat="1" applyFont="1" applyFill="1" applyBorder="1" applyAlignment="1">
      <alignment horizontal="center" vertical="center" wrapText="1"/>
    </xf>
    <xf numFmtId="165" fontId="4" fillId="2" borderId="5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2" borderId="1" xfId="0" applyFont="1" applyFill="1" applyBorder="1" applyAlignment="1"/>
    <xf numFmtId="165" fontId="3" fillId="2" borderId="1" xfId="2" applyNumberFormat="1" applyFont="1" applyFill="1" applyBorder="1" applyAlignment="1">
      <alignment horizontal="right"/>
    </xf>
    <xf numFmtId="165" fontId="3" fillId="2" borderId="1" xfId="2" applyNumberFormat="1" applyFont="1" applyFill="1" applyBorder="1" applyAlignment="1"/>
    <xf numFmtId="165" fontId="6" fillId="0" borderId="1" xfId="2" applyNumberFormat="1" applyFont="1" applyBorder="1" applyAlignment="1"/>
    <xf numFmtId="164" fontId="6" fillId="0" borderId="1" xfId="0" applyNumberFormat="1" applyFont="1" applyFill="1" applyBorder="1" applyAlignment="1">
      <alignment horizontal="left" vertical="center" indent="1"/>
    </xf>
    <xf numFmtId="165" fontId="6" fillId="3" borderId="1" xfId="2" applyNumberFormat="1" applyFont="1" applyFill="1" applyBorder="1" applyAlignment="1"/>
    <xf numFmtId="0" fontId="3" fillId="2" borderId="1" xfId="0" applyFont="1" applyFill="1" applyBorder="1" applyAlignment="1">
      <alignment vertical="top"/>
    </xf>
    <xf numFmtId="165" fontId="3" fillId="2" borderId="1" xfId="2" applyNumberFormat="1" applyFont="1" applyFill="1" applyBorder="1" applyAlignment="1">
      <alignment horizontal="right" vertical="top"/>
    </xf>
    <xf numFmtId="165" fontId="3" fillId="2" borderId="1" xfId="2" applyNumberFormat="1" applyFont="1" applyFill="1" applyBorder="1" applyAlignment="1">
      <alignment vertical="top"/>
    </xf>
    <xf numFmtId="164" fontId="3" fillId="2" borderId="1" xfId="0" applyNumberFormat="1" applyFont="1" applyFill="1" applyBorder="1" applyAlignment="1">
      <alignment horizontal="center" vertical="top"/>
    </xf>
    <xf numFmtId="164" fontId="6" fillId="0" borderId="0" xfId="0" applyNumberFormat="1" applyFont="1" applyFill="1" applyAlignment="1">
      <alignment horizontal="center" vertical="top"/>
    </xf>
    <xf numFmtId="3" fontId="6" fillId="2" borderId="1" xfId="0" applyNumberFormat="1" applyFont="1" applyFill="1" applyBorder="1" applyAlignment="1">
      <alignment horizontal="center" vertical="top"/>
    </xf>
    <xf numFmtId="164" fontId="6" fillId="2" borderId="1" xfId="0" applyNumberFormat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/>
    </xf>
    <xf numFmtId="3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left" vertical="center" wrapText="1" indent="1"/>
    </xf>
    <xf numFmtId="164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/>
    <xf numFmtId="164" fontId="6" fillId="3" borderId="1" xfId="0" applyNumberFormat="1" applyFont="1" applyFill="1" applyBorder="1" applyAlignment="1">
      <alignment horizontal="left" vertical="center" wrapText="1" indent="1"/>
    </xf>
    <xf numFmtId="0" fontId="6" fillId="3" borderId="1" xfId="1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165" fontId="4" fillId="2" borderId="1" xfId="2" applyNumberFormat="1" applyFont="1" applyFill="1" applyBorder="1" applyAlignment="1">
      <alignment horizontal="right"/>
    </xf>
    <xf numFmtId="164" fontId="4" fillId="3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left" vertical="center" wrapText="1" indent="1"/>
    </xf>
    <xf numFmtId="0" fontId="8" fillId="2" borderId="1" xfId="1" applyFont="1" applyFill="1" applyBorder="1" applyAlignment="1">
      <alignment vertical="top" wrapText="1"/>
    </xf>
    <xf numFmtId="164" fontId="8" fillId="2" borderId="1" xfId="0" applyNumberFormat="1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horizontal="left" vertical="center" wrapText="1" indent="1"/>
    </xf>
    <xf numFmtId="0" fontId="8" fillId="3" borderId="1" xfId="1" applyFont="1" applyFill="1" applyBorder="1" applyAlignment="1">
      <alignment vertical="top" wrapText="1"/>
    </xf>
    <xf numFmtId="164" fontId="7" fillId="3" borderId="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/>
    </xf>
    <xf numFmtId="165" fontId="7" fillId="2" borderId="1" xfId="2" applyNumberFormat="1" applyFont="1" applyFill="1" applyBorder="1" applyAlignment="1">
      <alignment horizontal="right" vertical="top"/>
    </xf>
    <xf numFmtId="165" fontId="7" fillId="2" borderId="1" xfId="2" applyNumberFormat="1" applyFont="1" applyFill="1" applyBorder="1" applyAlignment="1">
      <alignment vertical="top"/>
    </xf>
    <xf numFmtId="164" fontId="8" fillId="2" borderId="1" xfId="0" applyNumberFormat="1" applyFont="1" applyFill="1" applyBorder="1" applyAlignment="1">
      <alignment horizontal="left" vertical="top" wrapText="1"/>
    </xf>
    <xf numFmtId="164" fontId="7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left" vertical="top"/>
    </xf>
    <xf numFmtId="164" fontId="8" fillId="3" borderId="1" xfId="0" applyNumberFormat="1" applyFont="1" applyFill="1" applyBorder="1" applyAlignment="1">
      <alignment horizontal="left" vertical="top" wrapText="1"/>
    </xf>
    <xf numFmtId="164" fontId="7" fillId="3" borderId="1" xfId="0" applyNumberFormat="1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center" vertical="top"/>
    </xf>
    <xf numFmtId="3" fontId="7" fillId="2" borderId="1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/>
    <xf numFmtId="165" fontId="5" fillId="3" borderId="1" xfId="2" applyNumberFormat="1" applyFont="1" applyFill="1" applyBorder="1" applyAlignment="1">
      <alignment horizontal="right" vertical="center"/>
    </xf>
    <xf numFmtId="165" fontId="5" fillId="0" borderId="1" xfId="2" applyNumberFormat="1" applyFont="1" applyBorder="1" applyAlignment="1">
      <alignment horizontal="right" vertical="center"/>
    </xf>
    <xf numFmtId="165" fontId="5" fillId="0" borderId="1" xfId="2" applyNumberFormat="1" applyFont="1" applyFill="1" applyBorder="1" applyAlignment="1">
      <alignment horizontal="right" vertical="center"/>
    </xf>
    <xf numFmtId="165" fontId="9" fillId="0" borderId="1" xfId="2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left" vertical="center" wrapText="1" indent="1"/>
    </xf>
    <xf numFmtId="164" fontId="4" fillId="2" borderId="1" xfId="0" applyNumberFormat="1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4" fillId="0" borderId="1" xfId="0" applyNumberFormat="1" applyFont="1" applyFill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left" vertical="center" wrapText="1" indent="1"/>
    </xf>
    <xf numFmtId="164" fontId="8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7" fillId="3" borderId="0" xfId="0" applyNumberFormat="1" applyFont="1" applyFill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7" fillId="3" borderId="1" xfId="0" applyNumberFormat="1" applyFont="1" applyFill="1" applyBorder="1" applyAlignment="1">
      <alignment horizontal="left" vertical="center"/>
    </xf>
    <xf numFmtId="164" fontId="7" fillId="0" borderId="2" xfId="0" applyNumberFormat="1" applyFont="1" applyFill="1" applyBorder="1" applyAlignment="1">
      <alignment horizontal="left" vertical="center" wrapText="1"/>
    </xf>
    <xf numFmtId="164" fontId="7" fillId="0" borderId="3" xfId="0" applyNumberFormat="1" applyFont="1" applyFill="1" applyBorder="1" applyAlignment="1">
      <alignment horizontal="left" vertical="center" wrapText="1"/>
    </xf>
    <xf numFmtId="164" fontId="7" fillId="0" borderId="0" xfId="0" applyNumberFormat="1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left" vertical="center"/>
    </xf>
    <xf numFmtId="1" fontId="7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right"/>
    </xf>
    <xf numFmtId="164" fontId="3" fillId="6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1" fontId="8" fillId="0" borderId="1" xfId="0" applyNumberFormat="1" applyFont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Alignment="1">
      <alignment horizontal="left" vertical="center"/>
    </xf>
    <xf numFmtId="164" fontId="7" fillId="0" borderId="0" xfId="0" applyNumberFormat="1" applyFont="1" applyFill="1" applyAlignment="1">
      <alignment horizontal="left" vertical="center"/>
    </xf>
    <xf numFmtId="1" fontId="4" fillId="0" borderId="1" xfId="0" applyNumberFormat="1" applyFont="1" applyFill="1" applyBorder="1" applyAlignment="1">
      <alignment horizontal="right" vertical="center" wrapText="1"/>
    </xf>
    <xf numFmtId="1" fontId="5" fillId="0" borderId="1" xfId="0" applyNumberFormat="1" applyFont="1" applyFill="1" applyBorder="1" applyAlignment="1">
      <alignment horizontal="right" vertical="center"/>
    </xf>
    <xf numFmtId="1" fontId="6" fillId="0" borderId="1" xfId="0" applyNumberFormat="1" applyFont="1" applyBorder="1" applyAlignment="1">
      <alignment horizontal="right" vertical="center" wrapText="1"/>
    </xf>
    <xf numFmtId="164" fontId="3" fillId="0" borderId="0" xfId="0" applyNumberFormat="1" applyFont="1" applyFill="1" applyAlignment="1">
      <alignment horizontal="left" vertical="center"/>
    </xf>
  </cellXfs>
  <cellStyles count="3">
    <cellStyle name="Comma" xfId="2" builtinId="3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98"/>
  <sheetViews>
    <sheetView zoomScale="88" zoomScaleNormal="88" workbookViewId="0">
      <selection activeCell="L1" sqref="L1"/>
    </sheetView>
  </sheetViews>
  <sheetFormatPr defaultColWidth="14.140625" defaultRowHeight="12" x14ac:dyDescent="0.25"/>
  <cols>
    <col min="1" max="1" width="5.28515625" style="21" customWidth="1"/>
    <col min="2" max="2" width="10.28515625" style="21" customWidth="1"/>
    <col min="3" max="3" width="16.140625" style="21" customWidth="1"/>
    <col min="4" max="4" width="15.28515625" style="21" customWidth="1"/>
    <col min="5" max="5" width="15" style="21" customWidth="1"/>
    <col min="6" max="6" width="9" style="21" customWidth="1"/>
    <col min="7" max="7" width="5.28515625" style="21" customWidth="1"/>
    <col min="8" max="8" width="6.28515625" style="21" customWidth="1"/>
    <col min="9" max="9" width="27.28515625" style="28" customWidth="1"/>
    <col min="10" max="10" width="24.42578125" style="28" customWidth="1"/>
    <col min="11" max="11" width="25.28515625" style="19" customWidth="1"/>
    <col min="12" max="12" width="51.85546875" style="19" customWidth="1"/>
    <col min="13" max="16384" width="14.140625" style="19"/>
  </cols>
  <sheetData>
    <row r="1" spans="1:12" ht="66.75" customHeight="1" x14ac:dyDescent="0.25">
      <c r="A1" s="15" t="s">
        <v>0</v>
      </c>
      <c r="B1" s="15" t="s">
        <v>1</v>
      </c>
      <c r="C1" s="15" t="s">
        <v>2</v>
      </c>
      <c r="D1" s="16" t="s">
        <v>42</v>
      </c>
      <c r="E1" s="15" t="s">
        <v>43</v>
      </c>
      <c r="F1" s="33" t="s">
        <v>44</v>
      </c>
      <c r="G1" s="33" t="s">
        <v>45</v>
      </c>
      <c r="H1" s="33" t="s">
        <v>46</v>
      </c>
      <c r="I1" s="17" t="s">
        <v>3</v>
      </c>
      <c r="J1" s="17" t="s">
        <v>41</v>
      </c>
      <c r="K1" s="18" t="s">
        <v>38</v>
      </c>
      <c r="L1" s="44" t="s">
        <v>267</v>
      </c>
    </row>
    <row r="2" spans="1:12" x14ac:dyDescent="0.25">
      <c r="A2" s="34">
        <v>1</v>
      </c>
      <c r="B2" s="34" t="s">
        <v>478</v>
      </c>
      <c r="C2" s="34" t="s">
        <v>479</v>
      </c>
      <c r="D2" s="4" t="s">
        <v>480</v>
      </c>
      <c r="E2" s="4"/>
      <c r="F2" s="1">
        <v>2148</v>
      </c>
      <c r="G2" s="5">
        <v>1</v>
      </c>
      <c r="H2" s="5">
        <v>1</v>
      </c>
      <c r="I2" s="35" t="s">
        <v>1453</v>
      </c>
      <c r="J2" s="35" t="s">
        <v>1470</v>
      </c>
      <c r="K2" s="27" t="s">
        <v>221</v>
      </c>
      <c r="L2" s="80" t="s">
        <v>270</v>
      </c>
    </row>
    <row r="3" spans="1:12" x14ac:dyDescent="0.25">
      <c r="A3" s="34">
        <v>2</v>
      </c>
      <c r="B3" s="34" t="s">
        <v>478</v>
      </c>
      <c r="C3" s="34" t="s">
        <v>479</v>
      </c>
      <c r="D3" s="4" t="s">
        <v>481</v>
      </c>
      <c r="E3" s="4"/>
      <c r="F3" s="1">
        <v>2898</v>
      </c>
      <c r="G3" s="5">
        <v>2</v>
      </c>
      <c r="H3" s="5">
        <v>2</v>
      </c>
      <c r="I3" s="35" t="s">
        <v>1471</v>
      </c>
      <c r="J3" s="35" t="s">
        <v>1451</v>
      </c>
      <c r="K3" s="27" t="s">
        <v>37</v>
      </c>
      <c r="L3" s="80" t="s">
        <v>270</v>
      </c>
    </row>
    <row r="4" spans="1:12" ht="24" x14ac:dyDescent="0.25">
      <c r="A4" s="34">
        <v>3</v>
      </c>
      <c r="B4" s="34" t="s">
        <v>478</v>
      </c>
      <c r="C4" s="34" t="s">
        <v>479</v>
      </c>
      <c r="D4" s="4" t="s">
        <v>482</v>
      </c>
      <c r="E4" s="4"/>
      <c r="F4" s="1">
        <v>1166</v>
      </c>
      <c r="G4" s="5">
        <v>1</v>
      </c>
      <c r="H4" s="5">
        <v>1</v>
      </c>
      <c r="I4" s="35" t="s">
        <v>1454</v>
      </c>
      <c r="J4" s="35" t="s">
        <v>1470</v>
      </c>
      <c r="K4" s="27" t="s">
        <v>37</v>
      </c>
      <c r="L4" s="80" t="s">
        <v>1476</v>
      </c>
    </row>
    <row r="5" spans="1:12" x14ac:dyDescent="0.25">
      <c r="A5" s="20"/>
      <c r="B5" s="20"/>
      <c r="C5" s="20"/>
      <c r="D5" s="107" t="s">
        <v>482</v>
      </c>
      <c r="E5" s="6" t="s">
        <v>482</v>
      </c>
      <c r="F5" s="176">
        <v>1166</v>
      </c>
      <c r="G5" s="20"/>
      <c r="H5" s="20"/>
      <c r="I5" s="23"/>
      <c r="J5" s="23"/>
      <c r="K5" s="25"/>
    </row>
    <row r="6" spans="1:12" x14ac:dyDescent="0.25">
      <c r="A6" s="20"/>
      <c r="B6" s="20"/>
      <c r="C6" s="20"/>
      <c r="D6" s="107" t="s">
        <v>482</v>
      </c>
      <c r="E6" s="6" t="s">
        <v>483</v>
      </c>
      <c r="F6" s="176"/>
      <c r="G6" s="20"/>
      <c r="H6" s="20"/>
      <c r="I6" s="23"/>
      <c r="J6" s="23"/>
      <c r="K6" s="25"/>
    </row>
    <row r="7" spans="1:12" x14ac:dyDescent="0.25">
      <c r="A7" s="34">
        <v>4</v>
      </c>
      <c r="B7" s="34" t="s">
        <v>478</v>
      </c>
      <c r="C7" s="34" t="s">
        <v>479</v>
      </c>
      <c r="D7" s="4" t="s">
        <v>484</v>
      </c>
      <c r="E7" s="4"/>
      <c r="F7" s="1">
        <v>913</v>
      </c>
      <c r="G7" s="5">
        <v>1</v>
      </c>
      <c r="H7" s="5">
        <v>1</v>
      </c>
      <c r="I7" s="35" t="s">
        <v>1455</v>
      </c>
      <c r="J7" s="35" t="s">
        <v>1470</v>
      </c>
      <c r="K7" s="27" t="s">
        <v>221</v>
      </c>
      <c r="L7" s="80" t="s">
        <v>238</v>
      </c>
    </row>
    <row r="8" spans="1:12" x14ac:dyDescent="0.25">
      <c r="A8" s="20"/>
      <c r="B8" s="20"/>
      <c r="C8" s="20"/>
      <c r="D8" s="6" t="s">
        <v>484</v>
      </c>
      <c r="E8" s="6" t="s">
        <v>484</v>
      </c>
      <c r="F8" s="7">
        <v>274</v>
      </c>
      <c r="G8" s="20"/>
      <c r="H8" s="20"/>
      <c r="I8" s="23"/>
      <c r="J8" s="23"/>
      <c r="K8" s="36"/>
    </row>
    <row r="9" spans="1:12" x14ac:dyDescent="0.25">
      <c r="A9" s="20"/>
      <c r="B9" s="20"/>
      <c r="C9" s="20"/>
      <c r="D9" s="6" t="s">
        <v>484</v>
      </c>
      <c r="E9" s="6" t="s">
        <v>461</v>
      </c>
      <c r="F9" s="7">
        <v>400</v>
      </c>
      <c r="G9" s="20"/>
      <c r="H9" s="20"/>
      <c r="I9" s="23"/>
      <c r="J9" s="23"/>
      <c r="K9" s="36"/>
    </row>
    <row r="10" spans="1:12" x14ac:dyDescent="0.25">
      <c r="A10" s="20"/>
      <c r="B10" s="20"/>
      <c r="C10" s="20"/>
      <c r="D10" s="6" t="s">
        <v>484</v>
      </c>
      <c r="E10" s="6" t="s">
        <v>485</v>
      </c>
      <c r="F10" s="7">
        <v>239</v>
      </c>
      <c r="G10" s="8"/>
      <c r="H10" s="8"/>
      <c r="I10" s="23"/>
      <c r="J10" s="23"/>
      <c r="K10" s="36"/>
    </row>
    <row r="11" spans="1:12" x14ac:dyDescent="0.25">
      <c r="A11" s="34">
        <v>5</v>
      </c>
      <c r="B11" s="34" t="s">
        <v>478</v>
      </c>
      <c r="C11" s="34" t="s">
        <v>479</v>
      </c>
      <c r="D11" s="4" t="s">
        <v>486</v>
      </c>
      <c r="E11" s="4"/>
      <c r="F11" s="1">
        <v>1464</v>
      </c>
      <c r="G11" s="5">
        <v>1</v>
      </c>
      <c r="H11" s="5">
        <v>1</v>
      </c>
      <c r="I11" s="35" t="s">
        <v>1469</v>
      </c>
      <c r="J11" s="35" t="s">
        <v>1470</v>
      </c>
      <c r="K11" s="27" t="s">
        <v>221</v>
      </c>
      <c r="L11" s="80" t="s">
        <v>238</v>
      </c>
    </row>
    <row r="12" spans="1:12" x14ac:dyDescent="0.25">
      <c r="A12" s="20"/>
      <c r="B12" s="20"/>
      <c r="C12" s="20"/>
      <c r="D12" s="6" t="s">
        <v>486</v>
      </c>
      <c r="E12" s="6" t="s">
        <v>486</v>
      </c>
      <c r="F12" s="7">
        <v>1056</v>
      </c>
      <c r="G12" s="9"/>
      <c r="H12" s="9"/>
      <c r="I12" s="23"/>
      <c r="J12" s="23"/>
      <c r="K12" s="36"/>
    </row>
    <row r="13" spans="1:12" x14ac:dyDescent="0.25">
      <c r="A13" s="20"/>
      <c r="B13" s="20"/>
      <c r="C13" s="20"/>
      <c r="D13" s="6" t="s">
        <v>486</v>
      </c>
      <c r="E13" s="6" t="s">
        <v>487</v>
      </c>
      <c r="F13" s="7">
        <v>408</v>
      </c>
      <c r="G13" s="9"/>
      <c r="H13" s="9"/>
      <c r="I13" s="23"/>
      <c r="J13" s="23"/>
      <c r="K13" s="36"/>
    </row>
    <row r="14" spans="1:12" ht="24" x14ac:dyDescent="0.25">
      <c r="A14" s="34">
        <v>6</v>
      </c>
      <c r="B14" s="34" t="s">
        <v>478</v>
      </c>
      <c r="C14" s="34" t="s">
        <v>479</v>
      </c>
      <c r="D14" s="4" t="s">
        <v>488</v>
      </c>
      <c r="E14" s="4"/>
      <c r="F14" s="1">
        <v>1825</v>
      </c>
      <c r="G14" s="5">
        <v>1</v>
      </c>
      <c r="H14" s="5">
        <v>1</v>
      </c>
      <c r="I14" s="35" t="s">
        <v>1472</v>
      </c>
      <c r="J14" s="35" t="s">
        <v>1451</v>
      </c>
      <c r="K14" s="27" t="s">
        <v>37</v>
      </c>
      <c r="L14" s="80" t="s">
        <v>1477</v>
      </c>
    </row>
    <row r="15" spans="1:12" x14ac:dyDescent="0.25">
      <c r="A15" s="20"/>
      <c r="B15" s="20"/>
      <c r="C15" s="20"/>
      <c r="D15" s="107" t="s">
        <v>488</v>
      </c>
      <c r="E15" s="107" t="s">
        <v>488</v>
      </c>
      <c r="F15" s="102">
        <v>1215</v>
      </c>
      <c r="G15" s="20"/>
      <c r="H15" s="20"/>
      <c r="I15" s="23"/>
      <c r="J15" s="23"/>
      <c r="K15" s="25"/>
    </row>
    <row r="16" spans="1:12" x14ac:dyDescent="0.25">
      <c r="A16" s="20"/>
      <c r="B16" s="20"/>
      <c r="C16" s="20"/>
      <c r="D16" s="107" t="s">
        <v>488</v>
      </c>
      <c r="E16" s="107" t="s">
        <v>489</v>
      </c>
      <c r="F16" s="102">
        <v>610</v>
      </c>
      <c r="G16" s="20"/>
      <c r="H16" s="20"/>
      <c r="I16" s="23"/>
      <c r="J16" s="23"/>
      <c r="K16" s="25"/>
    </row>
    <row r="17" spans="1:12" x14ac:dyDescent="0.25">
      <c r="A17" s="34">
        <v>7</v>
      </c>
      <c r="B17" s="34" t="s">
        <v>478</v>
      </c>
      <c r="C17" s="34" t="s">
        <v>479</v>
      </c>
      <c r="D17" s="4" t="s">
        <v>490</v>
      </c>
      <c r="E17" s="4"/>
      <c r="F17" s="1">
        <v>1178</v>
      </c>
      <c r="G17" s="5">
        <v>1</v>
      </c>
      <c r="H17" s="5">
        <v>1</v>
      </c>
      <c r="I17" s="35" t="s">
        <v>1473</v>
      </c>
      <c r="J17" s="35" t="s">
        <v>1451</v>
      </c>
      <c r="K17" s="27" t="s">
        <v>221</v>
      </c>
      <c r="L17" s="80" t="s">
        <v>299</v>
      </c>
    </row>
    <row r="18" spans="1:12" x14ac:dyDescent="0.25">
      <c r="A18" s="20"/>
      <c r="B18" s="20"/>
      <c r="C18" s="20"/>
      <c r="D18" s="6" t="s">
        <v>490</v>
      </c>
      <c r="E18" s="6" t="s">
        <v>490</v>
      </c>
      <c r="F18" s="7">
        <v>805</v>
      </c>
      <c r="G18" s="9"/>
      <c r="H18" s="9"/>
      <c r="I18" s="23"/>
      <c r="J18" s="23"/>
      <c r="K18" s="36"/>
    </row>
    <row r="19" spans="1:12" x14ac:dyDescent="0.25">
      <c r="A19" s="20"/>
      <c r="B19" s="20"/>
      <c r="C19" s="20"/>
      <c r="D19" s="6" t="s">
        <v>490</v>
      </c>
      <c r="E19" s="6" t="s">
        <v>291</v>
      </c>
      <c r="F19" s="7">
        <v>373</v>
      </c>
      <c r="G19" s="9"/>
      <c r="H19" s="9"/>
      <c r="I19" s="23"/>
      <c r="J19" s="23"/>
      <c r="K19" s="36"/>
    </row>
    <row r="20" spans="1:12" s="56" customFormat="1" x14ac:dyDescent="0.25">
      <c r="A20" s="53">
        <v>8</v>
      </c>
      <c r="B20" s="53" t="s">
        <v>478</v>
      </c>
      <c r="C20" s="53" t="s">
        <v>479</v>
      </c>
      <c r="D20" s="12" t="s">
        <v>491</v>
      </c>
      <c r="E20" s="12"/>
      <c r="F20" s="13">
        <v>4448</v>
      </c>
      <c r="G20" s="14">
        <v>3</v>
      </c>
      <c r="H20" s="14">
        <v>4</v>
      </c>
      <c r="I20" s="54" t="s">
        <v>1468</v>
      </c>
      <c r="J20" s="54" t="s">
        <v>1470</v>
      </c>
      <c r="K20" s="55" t="s">
        <v>221</v>
      </c>
      <c r="L20" s="81" t="s">
        <v>238</v>
      </c>
    </row>
    <row r="21" spans="1:12" s="56" customFormat="1" x14ac:dyDescent="0.25">
      <c r="A21" s="57"/>
      <c r="B21" s="57"/>
      <c r="C21" s="57"/>
      <c r="D21" s="29" t="s">
        <v>491</v>
      </c>
      <c r="E21" s="29" t="s">
        <v>492</v>
      </c>
      <c r="F21" s="30">
        <v>3099</v>
      </c>
      <c r="G21" s="57"/>
      <c r="H21" s="57"/>
      <c r="I21" s="59"/>
      <c r="J21" s="59"/>
      <c r="K21" s="60"/>
    </row>
    <row r="22" spans="1:12" s="56" customFormat="1" x14ac:dyDescent="0.25">
      <c r="A22" s="57"/>
      <c r="B22" s="57"/>
      <c r="C22" s="57"/>
      <c r="D22" s="29" t="s">
        <v>491</v>
      </c>
      <c r="E22" s="29" t="s">
        <v>493</v>
      </c>
      <c r="F22" s="30">
        <v>1174</v>
      </c>
      <c r="G22" s="57"/>
      <c r="H22" s="57"/>
      <c r="I22" s="59"/>
      <c r="J22" s="59"/>
      <c r="K22" s="60"/>
    </row>
    <row r="23" spans="1:12" s="56" customFormat="1" x14ac:dyDescent="0.25">
      <c r="A23" s="57"/>
      <c r="B23" s="57"/>
      <c r="C23" s="57"/>
      <c r="D23" s="29" t="s">
        <v>491</v>
      </c>
      <c r="E23" s="29" t="s">
        <v>494</v>
      </c>
      <c r="F23" s="30">
        <v>175</v>
      </c>
      <c r="G23" s="57"/>
      <c r="H23" s="57"/>
      <c r="I23" s="59"/>
      <c r="J23" s="59"/>
      <c r="K23" s="60"/>
    </row>
    <row r="24" spans="1:12" s="56" customFormat="1" x14ac:dyDescent="0.25">
      <c r="A24" s="53">
        <v>9</v>
      </c>
      <c r="B24" s="53" t="s">
        <v>478</v>
      </c>
      <c r="C24" s="53" t="s">
        <v>479</v>
      </c>
      <c r="D24" s="12" t="s">
        <v>495</v>
      </c>
      <c r="E24" s="12"/>
      <c r="F24" s="13">
        <v>2629</v>
      </c>
      <c r="G24" s="14">
        <v>2</v>
      </c>
      <c r="H24" s="14">
        <v>2</v>
      </c>
      <c r="I24" s="54" t="s">
        <v>1467</v>
      </c>
      <c r="J24" s="54" t="s">
        <v>1470</v>
      </c>
      <c r="K24" s="55" t="s">
        <v>221</v>
      </c>
      <c r="L24" s="81" t="s">
        <v>238</v>
      </c>
    </row>
    <row r="25" spans="1:12" s="56" customFormat="1" x14ac:dyDescent="0.25">
      <c r="A25" s="57"/>
      <c r="B25" s="57"/>
      <c r="C25" s="57"/>
      <c r="D25" s="29" t="s">
        <v>495</v>
      </c>
      <c r="E25" s="29" t="s">
        <v>495</v>
      </c>
      <c r="F25" s="30">
        <v>1322</v>
      </c>
      <c r="G25" s="57"/>
      <c r="H25" s="57"/>
      <c r="I25" s="59"/>
      <c r="J25" s="59"/>
      <c r="K25" s="60"/>
    </row>
    <row r="26" spans="1:12" s="56" customFormat="1" x14ac:dyDescent="0.25">
      <c r="A26" s="57"/>
      <c r="B26" s="57"/>
      <c r="C26" s="57"/>
      <c r="D26" s="29" t="s">
        <v>495</v>
      </c>
      <c r="E26" s="29" t="s">
        <v>496</v>
      </c>
      <c r="F26" s="30">
        <v>344</v>
      </c>
      <c r="G26" s="57"/>
      <c r="H26" s="57"/>
      <c r="I26" s="59"/>
      <c r="J26" s="59"/>
      <c r="K26" s="60"/>
    </row>
    <row r="27" spans="1:12" s="56" customFormat="1" x14ac:dyDescent="0.25">
      <c r="A27" s="57"/>
      <c r="B27" s="57"/>
      <c r="C27" s="57"/>
      <c r="D27" s="29" t="s">
        <v>495</v>
      </c>
      <c r="E27" s="29" t="s">
        <v>497</v>
      </c>
      <c r="F27" s="30">
        <v>88</v>
      </c>
      <c r="G27" s="31"/>
      <c r="H27" s="31"/>
      <c r="I27" s="59"/>
      <c r="J27" s="59"/>
      <c r="K27" s="60"/>
    </row>
    <row r="28" spans="1:12" s="56" customFormat="1" x14ac:dyDescent="0.25">
      <c r="A28" s="82"/>
      <c r="B28" s="82"/>
      <c r="C28" s="82"/>
      <c r="D28" s="29" t="s">
        <v>495</v>
      </c>
      <c r="E28" s="29" t="s">
        <v>498</v>
      </c>
      <c r="F28" s="30">
        <v>284</v>
      </c>
      <c r="G28" s="57"/>
      <c r="H28" s="57"/>
      <c r="I28" s="83"/>
      <c r="J28" s="83"/>
    </row>
    <row r="29" spans="1:12" s="56" customFormat="1" x14ac:dyDescent="0.25">
      <c r="A29" s="57"/>
      <c r="B29" s="57"/>
      <c r="C29" s="57"/>
      <c r="D29" s="29" t="s">
        <v>495</v>
      </c>
      <c r="E29" s="29" t="s">
        <v>499</v>
      </c>
      <c r="F29" s="30">
        <v>591</v>
      </c>
      <c r="G29" s="57"/>
      <c r="H29" s="57"/>
      <c r="I29" s="59"/>
      <c r="J29" s="59"/>
      <c r="K29" s="60"/>
    </row>
    <row r="30" spans="1:12" s="84" customFormat="1" x14ac:dyDescent="0.25">
      <c r="A30" s="34">
        <v>10</v>
      </c>
      <c r="B30" s="34" t="s">
        <v>478</v>
      </c>
      <c r="C30" s="34" t="s">
        <v>479</v>
      </c>
      <c r="D30" s="4" t="s">
        <v>500</v>
      </c>
      <c r="E30" s="4"/>
      <c r="F30" s="1">
        <v>814</v>
      </c>
      <c r="G30" s="5">
        <v>1</v>
      </c>
      <c r="H30" s="5">
        <v>1</v>
      </c>
      <c r="I30" s="35" t="s">
        <v>1474</v>
      </c>
      <c r="J30" s="35" t="s">
        <v>1451</v>
      </c>
      <c r="K30" s="27" t="s">
        <v>37</v>
      </c>
      <c r="L30" s="80" t="s">
        <v>270</v>
      </c>
    </row>
    <row r="31" spans="1:12" x14ac:dyDescent="0.25">
      <c r="A31" s="20"/>
      <c r="B31" s="20"/>
      <c r="C31" s="20"/>
      <c r="D31" s="107" t="s">
        <v>500</v>
      </c>
      <c r="E31" s="107" t="s">
        <v>500</v>
      </c>
      <c r="F31" s="102">
        <v>489</v>
      </c>
      <c r="G31" s="20"/>
      <c r="H31" s="20"/>
      <c r="I31" s="23"/>
      <c r="J31" s="23"/>
      <c r="K31" s="25"/>
    </row>
    <row r="32" spans="1:12" x14ac:dyDescent="0.25">
      <c r="A32" s="20"/>
      <c r="B32" s="20"/>
      <c r="C32" s="20"/>
      <c r="D32" s="107" t="s">
        <v>500</v>
      </c>
      <c r="E32" s="107" t="s">
        <v>501</v>
      </c>
      <c r="F32" s="102">
        <v>43</v>
      </c>
      <c r="G32" s="20"/>
      <c r="H32" s="20"/>
      <c r="I32" s="23"/>
      <c r="J32" s="23"/>
      <c r="K32" s="25"/>
    </row>
    <row r="33" spans="1:12" x14ac:dyDescent="0.25">
      <c r="A33" s="20"/>
      <c r="B33" s="20"/>
      <c r="C33" s="20"/>
      <c r="D33" s="107" t="s">
        <v>500</v>
      </c>
      <c r="E33" s="107" t="s">
        <v>502</v>
      </c>
      <c r="F33" s="102">
        <v>282</v>
      </c>
      <c r="G33" s="20"/>
      <c r="H33" s="20"/>
      <c r="I33" s="23"/>
      <c r="J33" s="23"/>
      <c r="K33" s="25"/>
    </row>
    <row r="34" spans="1:12" ht="24" x14ac:dyDescent="0.25">
      <c r="A34" s="34">
        <v>11</v>
      </c>
      <c r="B34" s="34" t="s">
        <v>478</v>
      </c>
      <c r="C34" s="34" t="s">
        <v>503</v>
      </c>
      <c r="D34" s="4" t="s">
        <v>504</v>
      </c>
      <c r="E34" s="4" t="s">
        <v>504</v>
      </c>
      <c r="F34" s="1">
        <v>880</v>
      </c>
      <c r="G34" s="5">
        <v>1</v>
      </c>
      <c r="H34" s="5">
        <v>1</v>
      </c>
      <c r="I34" s="35" t="s">
        <v>1466</v>
      </c>
      <c r="J34" s="35" t="s">
        <v>1470</v>
      </c>
      <c r="K34" s="27" t="s">
        <v>221</v>
      </c>
      <c r="L34" s="80" t="s">
        <v>239</v>
      </c>
    </row>
    <row r="35" spans="1:12" x14ac:dyDescent="0.25">
      <c r="A35" s="34">
        <v>12</v>
      </c>
      <c r="B35" s="34" t="s">
        <v>478</v>
      </c>
      <c r="C35" s="34" t="s">
        <v>503</v>
      </c>
      <c r="D35" s="4" t="s">
        <v>505</v>
      </c>
      <c r="E35" s="4"/>
      <c r="F35" s="1">
        <v>681</v>
      </c>
      <c r="G35" s="5">
        <v>1</v>
      </c>
      <c r="H35" s="5">
        <v>1</v>
      </c>
      <c r="I35" s="35" t="s">
        <v>1465</v>
      </c>
      <c r="J35" s="35" t="s">
        <v>1470</v>
      </c>
      <c r="K35" s="27" t="s">
        <v>221</v>
      </c>
      <c r="L35" s="80" t="s">
        <v>238</v>
      </c>
    </row>
    <row r="36" spans="1:12" x14ac:dyDescent="0.25">
      <c r="A36" s="20"/>
      <c r="B36" s="20"/>
      <c r="C36" s="20"/>
      <c r="D36" s="6" t="s">
        <v>505</v>
      </c>
      <c r="E36" s="6" t="s">
        <v>505</v>
      </c>
      <c r="F36" s="7">
        <v>279</v>
      </c>
      <c r="G36" s="9"/>
      <c r="H36" s="9"/>
      <c r="I36" s="23"/>
      <c r="J36" s="23"/>
      <c r="K36" s="36"/>
    </row>
    <row r="37" spans="1:12" x14ac:dyDescent="0.25">
      <c r="A37" s="20"/>
      <c r="B37" s="20"/>
      <c r="C37" s="20"/>
      <c r="D37" s="6" t="s">
        <v>505</v>
      </c>
      <c r="E37" s="6" t="s">
        <v>506</v>
      </c>
      <c r="F37" s="7">
        <v>402</v>
      </c>
      <c r="G37" s="9"/>
      <c r="H37" s="9"/>
      <c r="I37" s="23"/>
      <c r="J37" s="23"/>
      <c r="K37" s="36"/>
    </row>
    <row r="38" spans="1:12" ht="24" x14ac:dyDescent="0.25">
      <c r="A38" s="34">
        <v>13</v>
      </c>
      <c r="B38" s="34" t="s">
        <v>478</v>
      </c>
      <c r="C38" s="34" t="s">
        <v>503</v>
      </c>
      <c r="D38" s="4" t="s">
        <v>507</v>
      </c>
      <c r="E38" s="4"/>
      <c r="F38" s="1">
        <v>264</v>
      </c>
      <c r="G38" s="5">
        <v>1</v>
      </c>
      <c r="H38" s="5">
        <v>2</v>
      </c>
      <c r="I38" s="35" t="s">
        <v>1464</v>
      </c>
      <c r="J38" s="35" t="s">
        <v>1470</v>
      </c>
      <c r="K38" s="27" t="s">
        <v>221</v>
      </c>
      <c r="L38" s="80" t="s">
        <v>240</v>
      </c>
    </row>
    <row r="39" spans="1:12" x14ac:dyDescent="0.25">
      <c r="A39" s="20"/>
      <c r="B39" s="20"/>
      <c r="C39" s="20"/>
      <c r="D39" s="6" t="s">
        <v>508</v>
      </c>
      <c r="E39" s="6" t="s">
        <v>509</v>
      </c>
      <c r="F39" s="7">
        <v>37</v>
      </c>
      <c r="G39" s="10"/>
      <c r="H39" s="10"/>
      <c r="I39" s="39"/>
      <c r="J39" s="23"/>
      <c r="K39" s="36"/>
    </row>
    <row r="40" spans="1:12" x14ac:dyDescent="0.25">
      <c r="A40" s="20"/>
      <c r="B40" s="20"/>
      <c r="C40" s="20"/>
      <c r="D40" s="6" t="s">
        <v>508</v>
      </c>
      <c r="E40" s="6" t="s">
        <v>510</v>
      </c>
      <c r="F40" s="7">
        <v>22</v>
      </c>
      <c r="G40" s="11"/>
      <c r="H40" s="11"/>
      <c r="I40" s="39"/>
      <c r="J40" s="23"/>
      <c r="K40" s="36"/>
    </row>
    <row r="41" spans="1:12" x14ac:dyDescent="0.25">
      <c r="A41" s="20"/>
      <c r="B41" s="20"/>
      <c r="C41" s="20"/>
      <c r="D41" s="6" t="s">
        <v>508</v>
      </c>
      <c r="E41" s="6" t="s">
        <v>511</v>
      </c>
      <c r="F41" s="7">
        <v>27</v>
      </c>
      <c r="G41" s="9"/>
      <c r="H41" s="9"/>
      <c r="I41" s="39"/>
      <c r="J41" s="23"/>
      <c r="K41" s="36"/>
    </row>
    <row r="42" spans="1:12" x14ac:dyDescent="0.25">
      <c r="A42" s="20"/>
      <c r="B42" s="20"/>
      <c r="C42" s="20"/>
      <c r="D42" s="6" t="s">
        <v>512</v>
      </c>
      <c r="E42" s="6" t="s">
        <v>513</v>
      </c>
      <c r="F42" s="7">
        <v>178</v>
      </c>
      <c r="G42" s="9"/>
      <c r="H42" s="9"/>
      <c r="I42" s="39"/>
      <c r="J42" s="23"/>
      <c r="K42" s="36"/>
    </row>
    <row r="43" spans="1:12" x14ac:dyDescent="0.25">
      <c r="A43" s="34">
        <v>14</v>
      </c>
      <c r="B43" s="34" t="s">
        <v>478</v>
      </c>
      <c r="C43" s="34" t="s">
        <v>503</v>
      </c>
      <c r="D43" s="4" t="s">
        <v>514</v>
      </c>
      <c r="E43" s="4"/>
      <c r="F43" s="1">
        <v>250</v>
      </c>
      <c r="G43" s="5">
        <v>1</v>
      </c>
      <c r="H43" s="5">
        <v>1</v>
      </c>
      <c r="I43" s="35" t="s">
        <v>1463</v>
      </c>
      <c r="J43" s="35" t="s">
        <v>1470</v>
      </c>
      <c r="K43" s="27" t="s">
        <v>221</v>
      </c>
      <c r="L43" s="80" t="s">
        <v>270</v>
      </c>
    </row>
    <row r="44" spans="1:12" x14ac:dyDescent="0.25">
      <c r="A44" s="20"/>
      <c r="B44" s="20"/>
      <c r="C44" s="20"/>
      <c r="D44" s="6" t="s">
        <v>514</v>
      </c>
      <c r="E44" s="6" t="s">
        <v>515</v>
      </c>
      <c r="F44" s="7" t="s">
        <v>47</v>
      </c>
      <c r="G44" s="9"/>
      <c r="H44" s="9"/>
      <c r="I44" s="39"/>
      <c r="J44" s="23"/>
      <c r="K44" s="36"/>
    </row>
    <row r="45" spans="1:12" x14ac:dyDescent="0.25">
      <c r="A45" s="20"/>
      <c r="B45" s="20"/>
      <c r="C45" s="20"/>
      <c r="D45" s="6" t="s">
        <v>514</v>
      </c>
      <c r="E45" s="6" t="s">
        <v>516</v>
      </c>
      <c r="F45" s="7">
        <v>48</v>
      </c>
      <c r="G45" s="9"/>
      <c r="H45" s="9"/>
      <c r="I45" s="39"/>
      <c r="J45" s="23"/>
      <c r="K45" s="36"/>
    </row>
    <row r="46" spans="1:12" x14ac:dyDescent="0.25">
      <c r="A46" s="20"/>
      <c r="B46" s="20"/>
      <c r="C46" s="20"/>
      <c r="D46" s="6" t="s">
        <v>514</v>
      </c>
      <c r="E46" s="6" t="s">
        <v>517</v>
      </c>
      <c r="F46" s="7">
        <v>28</v>
      </c>
      <c r="G46" s="9"/>
      <c r="H46" s="9"/>
      <c r="I46" s="39"/>
      <c r="J46" s="23"/>
      <c r="K46" s="36"/>
    </row>
    <row r="47" spans="1:12" x14ac:dyDescent="0.25">
      <c r="A47" s="20"/>
      <c r="B47" s="20"/>
      <c r="C47" s="20"/>
      <c r="D47" s="6" t="s">
        <v>514</v>
      </c>
      <c r="E47" s="6" t="s">
        <v>518</v>
      </c>
      <c r="F47" s="7">
        <v>52</v>
      </c>
      <c r="G47" s="9"/>
      <c r="H47" s="9"/>
      <c r="I47" s="39"/>
      <c r="J47" s="23"/>
      <c r="K47" s="36"/>
    </row>
    <row r="48" spans="1:12" x14ac:dyDescent="0.25">
      <c r="A48" s="20"/>
      <c r="B48" s="20"/>
      <c r="C48" s="20"/>
      <c r="D48" s="6" t="s">
        <v>514</v>
      </c>
      <c r="E48" s="6" t="s">
        <v>519</v>
      </c>
      <c r="F48" s="7">
        <v>79</v>
      </c>
      <c r="G48" s="9"/>
      <c r="H48" s="9"/>
      <c r="I48" s="39"/>
      <c r="J48" s="23"/>
      <c r="K48" s="36"/>
    </row>
    <row r="49" spans="1:12" x14ac:dyDescent="0.25">
      <c r="A49" s="20"/>
      <c r="B49" s="20"/>
      <c r="C49" s="20"/>
      <c r="D49" s="6" t="s">
        <v>514</v>
      </c>
      <c r="E49" s="6" t="s">
        <v>520</v>
      </c>
      <c r="F49" s="7">
        <v>21</v>
      </c>
      <c r="G49" s="9"/>
      <c r="H49" s="9"/>
      <c r="I49" s="39"/>
      <c r="J49" s="23"/>
      <c r="K49" s="36"/>
    </row>
    <row r="50" spans="1:12" x14ac:dyDescent="0.25">
      <c r="A50" s="20"/>
      <c r="B50" s="20"/>
      <c r="C50" s="20"/>
      <c r="D50" s="6" t="s">
        <v>514</v>
      </c>
      <c r="E50" s="6" t="s">
        <v>521</v>
      </c>
      <c r="F50" s="7">
        <v>21</v>
      </c>
      <c r="G50" s="11"/>
      <c r="H50" s="11"/>
      <c r="I50" s="39"/>
      <c r="J50" s="23"/>
      <c r="K50" s="36"/>
    </row>
    <row r="51" spans="1:12" x14ac:dyDescent="0.25">
      <c r="A51" s="34">
        <v>15</v>
      </c>
      <c r="B51" s="34" t="s">
        <v>478</v>
      </c>
      <c r="C51" s="34" t="s">
        <v>503</v>
      </c>
      <c r="D51" s="4" t="s">
        <v>522</v>
      </c>
      <c r="E51" s="4"/>
      <c r="F51" s="1">
        <v>1276</v>
      </c>
      <c r="G51" s="5">
        <v>1</v>
      </c>
      <c r="H51" s="5">
        <v>1</v>
      </c>
      <c r="I51" s="35" t="s">
        <v>1452</v>
      </c>
      <c r="J51" s="35" t="s">
        <v>1451</v>
      </c>
      <c r="K51" s="27" t="s">
        <v>221</v>
      </c>
      <c r="L51" s="80" t="s">
        <v>238</v>
      </c>
    </row>
    <row r="52" spans="1:12" x14ac:dyDescent="0.25">
      <c r="A52" s="20"/>
      <c r="B52" s="20"/>
      <c r="C52" s="20"/>
      <c r="D52" s="6" t="s">
        <v>522</v>
      </c>
      <c r="E52" s="6" t="s">
        <v>522</v>
      </c>
      <c r="F52" s="7">
        <v>575</v>
      </c>
      <c r="G52" s="9"/>
      <c r="H52" s="9"/>
      <c r="I52" s="39"/>
      <c r="J52" s="26"/>
      <c r="K52" s="36"/>
    </row>
    <row r="53" spans="1:12" x14ac:dyDescent="0.25">
      <c r="A53" s="20"/>
      <c r="B53" s="20"/>
      <c r="C53" s="20"/>
      <c r="D53" s="6" t="s">
        <v>522</v>
      </c>
      <c r="E53" s="6" t="s">
        <v>523</v>
      </c>
      <c r="F53" s="7">
        <v>271</v>
      </c>
      <c r="G53" s="9"/>
      <c r="H53" s="9"/>
      <c r="I53" s="39"/>
      <c r="J53" s="26"/>
      <c r="K53" s="36"/>
    </row>
    <row r="54" spans="1:12" x14ac:dyDescent="0.25">
      <c r="A54" s="20"/>
      <c r="B54" s="20"/>
      <c r="C54" s="20"/>
      <c r="D54" s="6" t="s">
        <v>522</v>
      </c>
      <c r="E54" s="6" t="s">
        <v>524</v>
      </c>
      <c r="F54" s="7">
        <v>149</v>
      </c>
      <c r="G54" s="9"/>
      <c r="H54" s="9"/>
      <c r="I54" s="39"/>
      <c r="J54" s="26"/>
      <c r="K54" s="36"/>
    </row>
    <row r="55" spans="1:12" x14ac:dyDescent="0.25">
      <c r="A55" s="20"/>
      <c r="B55" s="20"/>
      <c r="C55" s="20"/>
      <c r="D55" s="6" t="s">
        <v>522</v>
      </c>
      <c r="E55" s="6" t="s">
        <v>525</v>
      </c>
      <c r="F55" s="7">
        <v>281</v>
      </c>
      <c r="G55" s="9"/>
      <c r="H55" s="9"/>
      <c r="I55" s="39"/>
      <c r="J55" s="26"/>
      <c r="K55" s="36"/>
    </row>
    <row r="56" spans="1:12" ht="24" x14ac:dyDescent="0.25">
      <c r="A56" s="34">
        <v>16</v>
      </c>
      <c r="B56" s="34" t="s">
        <v>478</v>
      </c>
      <c r="C56" s="34" t="s">
        <v>503</v>
      </c>
      <c r="D56" s="4" t="s">
        <v>526</v>
      </c>
      <c r="E56" s="4"/>
      <c r="F56" s="1">
        <v>830</v>
      </c>
      <c r="G56" s="5">
        <v>1</v>
      </c>
      <c r="H56" s="5">
        <v>1</v>
      </c>
      <c r="I56" s="35" t="s">
        <v>1462</v>
      </c>
      <c r="J56" s="35" t="s">
        <v>1470</v>
      </c>
      <c r="K56" s="27" t="s">
        <v>221</v>
      </c>
      <c r="L56" s="80" t="s">
        <v>239</v>
      </c>
    </row>
    <row r="57" spans="1:12" x14ac:dyDescent="0.25">
      <c r="A57" s="20"/>
      <c r="B57" s="20"/>
      <c r="C57" s="20"/>
      <c r="D57" s="6" t="s">
        <v>526</v>
      </c>
      <c r="E57" s="6" t="s">
        <v>526</v>
      </c>
      <c r="F57" s="7">
        <v>195</v>
      </c>
      <c r="G57" s="9"/>
      <c r="H57" s="9"/>
      <c r="I57" s="39"/>
      <c r="J57" s="23"/>
      <c r="K57" s="36"/>
    </row>
    <row r="58" spans="1:12" x14ac:dyDescent="0.25">
      <c r="A58" s="20"/>
      <c r="B58" s="20"/>
      <c r="C58" s="20"/>
      <c r="D58" s="6" t="s">
        <v>526</v>
      </c>
      <c r="E58" s="6" t="s">
        <v>527</v>
      </c>
      <c r="F58" s="7">
        <v>83</v>
      </c>
      <c r="G58" s="9"/>
      <c r="H58" s="9"/>
      <c r="I58" s="39"/>
      <c r="J58" s="23"/>
      <c r="K58" s="36"/>
    </row>
    <row r="59" spans="1:12" x14ac:dyDescent="0.25">
      <c r="A59" s="20"/>
      <c r="B59" s="20"/>
      <c r="C59" s="20"/>
      <c r="D59" s="6" t="s">
        <v>526</v>
      </c>
      <c r="E59" s="6" t="s">
        <v>528</v>
      </c>
      <c r="F59" s="7">
        <v>329</v>
      </c>
      <c r="G59" s="9"/>
      <c r="H59" s="9"/>
      <c r="I59" s="39"/>
      <c r="J59" s="23"/>
      <c r="K59" s="36"/>
    </row>
    <row r="60" spans="1:12" x14ac:dyDescent="0.25">
      <c r="A60" s="20"/>
      <c r="B60" s="20"/>
      <c r="C60" s="20"/>
      <c r="D60" s="6" t="s">
        <v>526</v>
      </c>
      <c r="E60" s="6" t="s">
        <v>529</v>
      </c>
      <c r="F60" s="7">
        <v>223</v>
      </c>
      <c r="G60" s="9"/>
      <c r="H60" s="9"/>
      <c r="I60" s="39"/>
      <c r="J60" s="23"/>
      <c r="K60" s="36"/>
    </row>
    <row r="61" spans="1:12" x14ac:dyDescent="0.25">
      <c r="A61" s="34">
        <v>17</v>
      </c>
      <c r="B61" s="34" t="s">
        <v>478</v>
      </c>
      <c r="C61" s="34" t="s">
        <v>503</v>
      </c>
      <c r="D61" s="4" t="s">
        <v>530</v>
      </c>
      <c r="E61" s="4"/>
      <c r="F61" s="1">
        <v>931</v>
      </c>
      <c r="G61" s="5">
        <v>1</v>
      </c>
      <c r="H61" s="5">
        <v>1</v>
      </c>
      <c r="I61" s="35" t="s">
        <v>1461</v>
      </c>
      <c r="J61" s="35" t="s">
        <v>1470</v>
      </c>
      <c r="K61" s="27" t="s">
        <v>221</v>
      </c>
      <c r="L61" s="80" t="s">
        <v>238</v>
      </c>
    </row>
    <row r="62" spans="1:12" x14ac:dyDescent="0.25">
      <c r="A62" s="20"/>
      <c r="B62" s="20"/>
      <c r="C62" s="20"/>
      <c r="D62" s="6" t="s">
        <v>531</v>
      </c>
      <c r="E62" s="6" t="s">
        <v>532</v>
      </c>
      <c r="F62" s="7">
        <v>380</v>
      </c>
      <c r="G62" s="9"/>
      <c r="H62" s="9"/>
      <c r="I62" s="39"/>
      <c r="J62" s="23"/>
      <c r="K62" s="36"/>
    </row>
    <row r="63" spans="1:12" x14ac:dyDescent="0.25">
      <c r="A63" s="20"/>
      <c r="B63" s="20"/>
      <c r="C63" s="20"/>
      <c r="D63" s="6" t="s">
        <v>531</v>
      </c>
      <c r="E63" s="6" t="s">
        <v>533</v>
      </c>
      <c r="F63" s="7">
        <v>33</v>
      </c>
      <c r="G63" s="9"/>
      <c r="H63" s="9"/>
      <c r="I63" s="39"/>
      <c r="J63" s="23"/>
      <c r="K63" s="36"/>
    </row>
    <row r="64" spans="1:12" x14ac:dyDescent="0.25">
      <c r="A64" s="20"/>
      <c r="B64" s="20"/>
      <c r="C64" s="20"/>
      <c r="D64" s="6" t="s">
        <v>531</v>
      </c>
      <c r="E64" s="6" t="s">
        <v>534</v>
      </c>
      <c r="F64" s="7">
        <v>126</v>
      </c>
      <c r="G64" s="9"/>
      <c r="H64" s="9"/>
      <c r="I64" s="39"/>
      <c r="J64" s="23"/>
      <c r="K64" s="36"/>
    </row>
    <row r="65" spans="1:12" x14ac:dyDescent="0.25">
      <c r="A65" s="20"/>
      <c r="B65" s="20"/>
      <c r="C65" s="20"/>
      <c r="D65" s="6" t="s">
        <v>531</v>
      </c>
      <c r="E65" s="6" t="s">
        <v>535</v>
      </c>
      <c r="F65" s="7">
        <v>174</v>
      </c>
      <c r="G65" s="9"/>
      <c r="H65" s="9"/>
      <c r="I65" s="39"/>
      <c r="J65" s="23"/>
      <c r="K65" s="36"/>
    </row>
    <row r="66" spans="1:12" x14ac:dyDescent="0.25">
      <c r="A66" s="20"/>
      <c r="B66" s="20"/>
      <c r="C66" s="20"/>
      <c r="D66" s="6" t="s">
        <v>536</v>
      </c>
      <c r="E66" s="6" t="s">
        <v>291</v>
      </c>
      <c r="F66" s="7">
        <v>130</v>
      </c>
      <c r="G66" s="10"/>
      <c r="H66" s="10"/>
      <c r="I66" s="39"/>
      <c r="J66" s="23"/>
      <c r="K66" s="36"/>
    </row>
    <row r="67" spans="1:12" x14ac:dyDescent="0.25">
      <c r="A67" s="20"/>
      <c r="B67" s="20"/>
      <c r="C67" s="20"/>
      <c r="D67" s="6" t="s">
        <v>536</v>
      </c>
      <c r="E67" s="6" t="s">
        <v>537</v>
      </c>
      <c r="F67" s="7">
        <v>50</v>
      </c>
      <c r="G67" s="10"/>
      <c r="H67" s="10"/>
      <c r="I67" s="39"/>
      <c r="J67" s="23"/>
      <c r="K67" s="36"/>
    </row>
    <row r="68" spans="1:12" x14ac:dyDescent="0.25">
      <c r="A68" s="20"/>
      <c r="B68" s="20"/>
      <c r="C68" s="20"/>
      <c r="D68" s="6" t="s">
        <v>536</v>
      </c>
      <c r="E68" s="6" t="s">
        <v>538</v>
      </c>
      <c r="F68" s="7">
        <v>38</v>
      </c>
      <c r="G68" s="11"/>
      <c r="H68" s="11"/>
      <c r="I68" s="39"/>
      <c r="J68" s="23"/>
      <c r="K68" s="36"/>
    </row>
    <row r="69" spans="1:12" x14ac:dyDescent="0.25">
      <c r="A69" s="34">
        <v>18</v>
      </c>
      <c r="B69" s="34" t="s">
        <v>478</v>
      </c>
      <c r="C69" s="34" t="s">
        <v>503</v>
      </c>
      <c r="D69" s="4" t="s">
        <v>539</v>
      </c>
      <c r="E69" s="4"/>
      <c r="F69" s="1">
        <v>939</v>
      </c>
      <c r="G69" s="5">
        <v>1</v>
      </c>
      <c r="H69" s="5">
        <v>1</v>
      </c>
      <c r="I69" s="35" t="s">
        <v>1460</v>
      </c>
      <c r="J69" s="35" t="s">
        <v>1470</v>
      </c>
      <c r="K69" s="27" t="s">
        <v>221</v>
      </c>
      <c r="L69" s="80" t="s">
        <v>238</v>
      </c>
    </row>
    <row r="70" spans="1:12" x14ac:dyDescent="0.25">
      <c r="A70" s="19"/>
      <c r="B70" s="19"/>
      <c r="C70" s="19"/>
      <c r="D70" s="6" t="s">
        <v>539</v>
      </c>
      <c r="E70" s="6" t="s">
        <v>539</v>
      </c>
      <c r="F70" s="7">
        <v>491</v>
      </c>
      <c r="G70" s="9"/>
      <c r="H70" s="9"/>
      <c r="I70" s="19"/>
      <c r="J70" s="19"/>
    </row>
    <row r="71" spans="1:12" x14ac:dyDescent="0.25">
      <c r="A71" s="19"/>
      <c r="B71" s="19"/>
      <c r="C71" s="19"/>
      <c r="D71" s="6" t="s">
        <v>539</v>
      </c>
      <c r="E71" s="6" t="s">
        <v>476</v>
      </c>
      <c r="F71" s="7">
        <v>257</v>
      </c>
      <c r="G71" s="9"/>
      <c r="H71" s="9"/>
      <c r="I71" s="19"/>
      <c r="J71" s="19"/>
    </row>
    <row r="72" spans="1:12" x14ac:dyDescent="0.25">
      <c r="A72" s="19"/>
      <c r="B72" s="19"/>
      <c r="C72" s="19"/>
      <c r="D72" s="6" t="s">
        <v>539</v>
      </c>
      <c r="E72" s="6" t="s">
        <v>540</v>
      </c>
      <c r="F72" s="7">
        <v>191</v>
      </c>
      <c r="G72" s="9"/>
      <c r="H72" s="9"/>
      <c r="I72" s="19"/>
      <c r="J72" s="19"/>
    </row>
    <row r="73" spans="1:12" x14ac:dyDescent="0.25">
      <c r="A73" s="34">
        <v>19</v>
      </c>
      <c r="B73" s="34" t="s">
        <v>478</v>
      </c>
      <c r="C73" s="34" t="s">
        <v>541</v>
      </c>
      <c r="D73" s="4" t="s">
        <v>542</v>
      </c>
      <c r="E73" s="4"/>
      <c r="F73" s="1">
        <v>1534</v>
      </c>
      <c r="G73" s="5">
        <v>1</v>
      </c>
      <c r="H73" s="5">
        <v>2</v>
      </c>
      <c r="I73" s="35" t="s">
        <v>1459</v>
      </c>
      <c r="J73" s="35" t="s">
        <v>1470</v>
      </c>
      <c r="K73" s="27" t="s">
        <v>221</v>
      </c>
      <c r="L73" s="80" t="s">
        <v>238</v>
      </c>
    </row>
    <row r="74" spans="1:12" x14ac:dyDescent="0.25">
      <c r="A74" s="20"/>
      <c r="B74" s="20"/>
      <c r="C74" s="20"/>
      <c r="D74" s="6" t="s">
        <v>542</v>
      </c>
      <c r="E74" s="6" t="s">
        <v>543</v>
      </c>
      <c r="F74" s="7">
        <v>181</v>
      </c>
      <c r="G74" s="10"/>
      <c r="H74" s="10"/>
      <c r="I74" s="22"/>
      <c r="J74" s="23"/>
      <c r="K74" s="36"/>
    </row>
    <row r="75" spans="1:12" x14ac:dyDescent="0.25">
      <c r="A75" s="20"/>
      <c r="B75" s="20"/>
      <c r="C75" s="20"/>
      <c r="D75" s="6" t="s">
        <v>542</v>
      </c>
      <c r="E75" s="6" t="s">
        <v>544</v>
      </c>
      <c r="F75" s="7">
        <v>587</v>
      </c>
      <c r="G75" s="10"/>
      <c r="H75" s="10"/>
      <c r="I75" s="22"/>
      <c r="J75" s="23"/>
      <c r="K75" s="36"/>
    </row>
    <row r="76" spans="1:12" x14ac:dyDescent="0.25">
      <c r="A76" s="20"/>
      <c r="B76" s="20"/>
      <c r="C76" s="20"/>
      <c r="D76" s="6" t="s">
        <v>542</v>
      </c>
      <c r="E76" s="6" t="s">
        <v>545</v>
      </c>
      <c r="F76" s="7">
        <v>267</v>
      </c>
      <c r="G76" s="10"/>
      <c r="H76" s="10"/>
      <c r="I76" s="39"/>
      <c r="J76" s="26"/>
      <c r="K76" s="36"/>
    </row>
    <row r="77" spans="1:12" x14ac:dyDescent="0.25">
      <c r="A77" s="20"/>
      <c r="B77" s="20"/>
      <c r="C77" s="20"/>
      <c r="D77" s="6" t="s">
        <v>542</v>
      </c>
      <c r="E77" s="6" t="s">
        <v>546</v>
      </c>
      <c r="F77" s="7">
        <v>499</v>
      </c>
      <c r="G77" s="10"/>
      <c r="H77" s="10"/>
      <c r="I77" s="39"/>
      <c r="J77" s="26"/>
      <c r="K77" s="36"/>
    </row>
    <row r="78" spans="1:12" x14ac:dyDescent="0.25">
      <c r="A78" s="34">
        <v>20</v>
      </c>
      <c r="B78" s="34" t="s">
        <v>478</v>
      </c>
      <c r="C78" s="34" t="s">
        <v>541</v>
      </c>
      <c r="D78" s="4" t="s">
        <v>547</v>
      </c>
      <c r="E78" s="4"/>
      <c r="F78" s="1">
        <v>790</v>
      </c>
      <c r="G78" s="5">
        <v>1</v>
      </c>
      <c r="H78" s="5">
        <v>1</v>
      </c>
      <c r="I78" s="35" t="s">
        <v>1458</v>
      </c>
      <c r="J78" s="35" t="s">
        <v>1470</v>
      </c>
      <c r="K78" s="27" t="s">
        <v>221</v>
      </c>
      <c r="L78" s="80" t="s">
        <v>238</v>
      </c>
    </row>
    <row r="79" spans="1:12" x14ac:dyDescent="0.25">
      <c r="A79" s="20"/>
      <c r="B79" s="20"/>
      <c r="C79" s="20"/>
      <c r="D79" s="6" t="s">
        <v>547</v>
      </c>
      <c r="E79" s="6" t="s">
        <v>547</v>
      </c>
      <c r="F79" s="7">
        <v>586</v>
      </c>
      <c r="G79" s="10"/>
      <c r="H79" s="10"/>
      <c r="I79" s="39"/>
      <c r="J79" s="26"/>
      <c r="K79" s="36"/>
    </row>
    <row r="80" spans="1:12" x14ac:dyDescent="0.25">
      <c r="A80" s="20"/>
      <c r="B80" s="20"/>
      <c r="C80" s="20"/>
      <c r="D80" s="6" t="s">
        <v>547</v>
      </c>
      <c r="E80" s="6" t="s">
        <v>548</v>
      </c>
      <c r="F80" s="7">
        <v>204</v>
      </c>
      <c r="G80" s="10"/>
      <c r="H80" s="10"/>
      <c r="I80" s="39"/>
      <c r="J80" s="26"/>
      <c r="K80" s="36"/>
    </row>
    <row r="81" spans="1:12" s="56" customFormat="1" x14ac:dyDescent="0.25">
      <c r="A81" s="53">
        <v>21</v>
      </c>
      <c r="B81" s="53" t="s">
        <v>478</v>
      </c>
      <c r="C81" s="53" t="s">
        <v>541</v>
      </c>
      <c r="D81" s="12" t="s">
        <v>549</v>
      </c>
      <c r="E81" s="12"/>
      <c r="F81" s="13">
        <f>SUM(F82:F87)</f>
        <v>2510</v>
      </c>
      <c r="G81" s="14">
        <v>2</v>
      </c>
      <c r="H81" s="14">
        <v>2</v>
      </c>
      <c r="I81" s="54" t="s">
        <v>1457</v>
      </c>
      <c r="J81" s="54" t="s">
        <v>1470</v>
      </c>
      <c r="K81" s="55" t="s">
        <v>221</v>
      </c>
      <c r="L81" s="81" t="s">
        <v>271</v>
      </c>
    </row>
    <row r="82" spans="1:12" s="56" customFormat="1" x14ac:dyDescent="0.25">
      <c r="A82" s="57"/>
      <c r="B82" s="57"/>
      <c r="C82" s="57"/>
      <c r="D82" s="29" t="s">
        <v>549</v>
      </c>
      <c r="E82" s="29" t="s">
        <v>549</v>
      </c>
      <c r="F82" s="30">
        <v>615</v>
      </c>
      <c r="G82" s="32"/>
      <c r="H82" s="32"/>
      <c r="I82" s="59"/>
      <c r="J82" s="59"/>
      <c r="K82" s="60"/>
    </row>
    <row r="83" spans="1:12" s="56" customFormat="1" x14ac:dyDescent="0.25">
      <c r="A83" s="57"/>
      <c r="B83" s="57"/>
      <c r="C83" s="57"/>
      <c r="D83" s="29" t="s">
        <v>549</v>
      </c>
      <c r="E83" s="29" t="s">
        <v>550</v>
      </c>
      <c r="F83" s="30">
        <v>715</v>
      </c>
      <c r="G83" s="32"/>
      <c r="H83" s="32"/>
      <c r="I83" s="59"/>
      <c r="J83" s="59"/>
      <c r="K83" s="60"/>
    </row>
    <row r="84" spans="1:12" s="56" customFormat="1" x14ac:dyDescent="0.25">
      <c r="A84" s="57"/>
      <c r="B84" s="57"/>
      <c r="C84" s="57"/>
      <c r="D84" s="29" t="s">
        <v>549</v>
      </c>
      <c r="E84" s="29" t="s">
        <v>551</v>
      </c>
      <c r="F84" s="30">
        <v>433</v>
      </c>
      <c r="G84" s="32"/>
      <c r="H84" s="32"/>
      <c r="I84" s="59"/>
      <c r="J84" s="59"/>
      <c r="K84" s="60"/>
    </row>
    <row r="85" spans="1:12" s="56" customFormat="1" x14ac:dyDescent="0.25">
      <c r="A85" s="57"/>
      <c r="B85" s="57"/>
      <c r="C85" s="57"/>
      <c r="D85" s="29" t="s">
        <v>549</v>
      </c>
      <c r="E85" s="29" t="s">
        <v>552</v>
      </c>
      <c r="F85" s="30">
        <v>420</v>
      </c>
      <c r="G85" s="32"/>
      <c r="H85" s="32"/>
      <c r="I85" s="59"/>
      <c r="J85" s="59"/>
      <c r="K85" s="60"/>
    </row>
    <row r="86" spans="1:12" s="56" customFormat="1" x14ac:dyDescent="0.25">
      <c r="A86" s="57"/>
      <c r="B86" s="57"/>
      <c r="C86" s="57"/>
      <c r="D86" s="29" t="s">
        <v>549</v>
      </c>
      <c r="E86" s="29" t="s">
        <v>553</v>
      </c>
      <c r="F86" s="30">
        <v>306</v>
      </c>
      <c r="G86" s="32"/>
      <c r="H86" s="32"/>
      <c r="I86" s="59"/>
      <c r="J86" s="59"/>
      <c r="K86" s="60"/>
    </row>
    <row r="87" spans="1:12" s="56" customFormat="1" x14ac:dyDescent="0.25">
      <c r="A87" s="57"/>
      <c r="B87" s="57"/>
      <c r="C87" s="57"/>
      <c r="D87" s="29" t="s">
        <v>549</v>
      </c>
      <c r="E87" s="29" t="s">
        <v>554</v>
      </c>
      <c r="F87" s="30">
        <v>21</v>
      </c>
      <c r="G87" s="32"/>
      <c r="H87" s="32"/>
      <c r="I87" s="59"/>
      <c r="J87" s="59"/>
      <c r="K87" s="60"/>
    </row>
    <row r="88" spans="1:12" s="56" customFormat="1" x14ac:dyDescent="0.25">
      <c r="A88" s="53">
        <v>22</v>
      </c>
      <c r="B88" s="53" t="s">
        <v>478</v>
      </c>
      <c r="C88" s="53" t="s">
        <v>541</v>
      </c>
      <c r="D88" s="12" t="s">
        <v>555</v>
      </c>
      <c r="E88" s="12"/>
      <c r="F88" s="13">
        <f>SUM(F89:F95)</f>
        <v>3250</v>
      </c>
      <c r="G88" s="14">
        <v>2</v>
      </c>
      <c r="H88" s="14">
        <v>2</v>
      </c>
      <c r="I88" s="54" t="s">
        <v>1475</v>
      </c>
      <c r="J88" s="54" t="s">
        <v>1451</v>
      </c>
      <c r="K88" s="55" t="s">
        <v>221</v>
      </c>
      <c r="L88" s="81" t="s">
        <v>270</v>
      </c>
    </row>
    <row r="89" spans="1:12" s="56" customFormat="1" x14ac:dyDescent="0.25">
      <c r="A89" s="57"/>
      <c r="B89" s="57"/>
      <c r="C89" s="57"/>
      <c r="D89" s="29" t="s">
        <v>555</v>
      </c>
      <c r="E89" s="29" t="s">
        <v>555</v>
      </c>
      <c r="F89" s="30">
        <v>273</v>
      </c>
      <c r="G89" s="32"/>
      <c r="H89" s="32"/>
      <c r="I89" s="85"/>
      <c r="J89" s="86"/>
      <c r="K89" s="60"/>
    </row>
    <row r="90" spans="1:12" s="56" customFormat="1" x14ac:dyDescent="0.25">
      <c r="A90" s="57"/>
      <c r="B90" s="57"/>
      <c r="C90" s="57"/>
      <c r="D90" s="29" t="s">
        <v>555</v>
      </c>
      <c r="E90" s="29" t="s">
        <v>556</v>
      </c>
      <c r="F90" s="30">
        <v>811</v>
      </c>
      <c r="G90" s="32"/>
      <c r="H90" s="32"/>
      <c r="I90" s="85"/>
      <c r="J90" s="86"/>
      <c r="K90" s="60"/>
    </row>
    <row r="91" spans="1:12" s="56" customFormat="1" x14ac:dyDescent="0.25">
      <c r="A91" s="57"/>
      <c r="B91" s="57"/>
      <c r="C91" s="57"/>
      <c r="D91" s="29" t="s">
        <v>555</v>
      </c>
      <c r="E91" s="29" t="s">
        <v>557</v>
      </c>
      <c r="F91" s="30">
        <v>286</v>
      </c>
      <c r="G91" s="32"/>
      <c r="H91" s="32"/>
      <c r="I91" s="85"/>
      <c r="J91" s="86"/>
      <c r="K91" s="60"/>
    </row>
    <row r="92" spans="1:12" s="56" customFormat="1" x14ac:dyDescent="0.25">
      <c r="A92" s="57"/>
      <c r="B92" s="57"/>
      <c r="C92" s="57"/>
      <c r="D92" s="29" t="s">
        <v>555</v>
      </c>
      <c r="E92" s="29" t="s">
        <v>558</v>
      </c>
      <c r="F92" s="30">
        <v>53</v>
      </c>
      <c r="G92" s="32"/>
      <c r="H92" s="32"/>
      <c r="I92" s="59"/>
      <c r="J92" s="59"/>
      <c r="K92" s="60"/>
    </row>
    <row r="93" spans="1:12" s="56" customFormat="1" x14ac:dyDescent="0.25">
      <c r="A93" s="57"/>
      <c r="B93" s="57"/>
      <c r="C93" s="57"/>
      <c r="D93" s="29" t="s">
        <v>555</v>
      </c>
      <c r="E93" s="29" t="s">
        <v>559</v>
      </c>
      <c r="F93" s="30">
        <v>974</v>
      </c>
      <c r="G93" s="32"/>
      <c r="H93" s="32"/>
      <c r="I93" s="59"/>
      <c r="J93" s="59"/>
      <c r="K93" s="60"/>
    </row>
    <row r="94" spans="1:12" s="56" customFormat="1" x14ac:dyDescent="0.25">
      <c r="A94" s="57"/>
      <c r="B94" s="57"/>
      <c r="C94" s="57"/>
      <c r="D94" s="29" t="s">
        <v>555</v>
      </c>
      <c r="E94" s="29" t="s">
        <v>560</v>
      </c>
      <c r="F94" s="30">
        <v>97</v>
      </c>
      <c r="G94" s="32"/>
      <c r="H94" s="32"/>
      <c r="I94" s="59"/>
      <c r="J94" s="59"/>
      <c r="K94" s="60"/>
    </row>
    <row r="95" spans="1:12" s="56" customFormat="1" x14ac:dyDescent="0.25">
      <c r="A95" s="57"/>
      <c r="B95" s="57"/>
      <c r="C95" s="57"/>
      <c r="D95" s="29" t="s">
        <v>555</v>
      </c>
      <c r="E95" s="29" t="s">
        <v>561</v>
      </c>
      <c r="F95" s="30">
        <v>756</v>
      </c>
      <c r="G95" s="32"/>
      <c r="H95" s="32"/>
      <c r="I95" s="59"/>
      <c r="J95" s="59"/>
      <c r="K95" s="60"/>
    </row>
    <row r="96" spans="1:12" x14ac:dyDescent="0.25">
      <c r="A96" s="34">
        <v>23</v>
      </c>
      <c r="B96" s="34" t="s">
        <v>478</v>
      </c>
      <c r="C96" s="34" t="s">
        <v>541</v>
      </c>
      <c r="D96" s="4" t="s">
        <v>562</v>
      </c>
      <c r="E96" s="4"/>
      <c r="F96" s="1">
        <f>SUM(F97:F98)</f>
        <v>1607</v>
      </c>
      <c r="G96" s="5">
        <v>1</v>
      </c>
      <c r="H96" s="5">
        <v>1</v>
      </c>
      <c r="I96" s="35" t="s">
        <v>1456</v>
      </c>
      <c r="J96" s="35" t="s">
        <v>1470</v>
      </c>
      <c r="K96" s="27" t="s">
        <v>221</v>
      </c>
      <c r="L96" s="80" t="s">
        <v>238</v>
      </c>
    </row>
    <row r="97" spans="1:11" x14ac:dyDescent="0.25">
      <c r="A97" s="20"/>
      <c r="B97" s="20"/>
      <c r="C97" s="20"/>
      <c r="D97" s="6" t="s">
        <v>562</v>
      </c>
      <c r="E97" s="6" t="s">
        <v>563</v>
      </c>
      <c r="F97" s="7">
        <v>1248</v>
      </c>
      <c r="G97" s="10"/>
      <c r="H97" s="10"/>
      <c r="I97" s="23"/>
      <c r="J97" s="23"/>
      <c r="K97" s="36"/>
    </row>
    <row r="98" spans="1:11" x14ac:dyDescent="0.25">
      <c r="A98" s="20"/>
      <c r="B98" s="20"/>
      <c r="C98" s="20"/>
      <c r="D98" s="6" t="s">
        <v>562</v>
      </c>
      <c r="E98" s="6" t="s">
        <v>564</v>
      </c>
      <c r="F98" s="7">
        <v>359</v>
      </c>
      <c r="G98" s="10"/>
      <c r="H98" s="10"/>
      <c r="I98" s="23"/>
      <c r="J98" s="23"/>
      <c r="K98" s="36"/>
    </row>
  </sheetData>
  <autoFilter ref="A1:K98"/>
  <mergeCells count="1">
    <mergeCell ref="F5:F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209"/>
  <sheetViews>
    <sheetView zoomScale="88" zoomScaleNormal="88" workbookViewId="0">
      <pane xSplit="1" topLeftCell="B1" activePane="topRight" state="frozen"/>
      <selection pane="topRight" activeCell="L1" sqref="L1"/>
    </sheetView>
  </sheetViews>
  <sheetFormatPr defaultColWidth="14.140625" defaultRowHeight="12" x14ac:dyDescent="0.25"/>
  <cols>
    <col min="1" max="1" width="4.85546875" style="51" customWidth="1"/>
    <col min="2" max="2" width="9.28515625" style="51" customWidth="1"/>
    <col min="3" max="3" width="16.42578125" style="51" customWidth="1"/>
    <col min="4" max="4" width="21.28515625" style="51" customWidth="1"/>
    <col min="5" max="5" width="16.85546875" style="51" customWidth="1"/>
    <col min="6" max="6" width="8.7109375" style="51" customWidth="1"/>
    <col min="7" max="7" width="4.42578125" style="51" customWidth="1"/>
    <col min="8" max="8" width="5.140625" style="51" customWidth="1"/>
    <col min="9" max="9" width="26.5703125" style="52" customWidth="1"/>
    <col min="10" max="10" width="19.85546875" style="52" customWidth="1"/>
    <col min="11" max="11" width="25.28515625" style="72" customWidth="1"/>
    <col min="12" max="12" width="56.140625" style="72" customWidth="1"/>
    <col min="13" max="16384" width="14.140625" style="45"/>
  </cols>
  <sheetData>
    <row r="1" spans="1:12" ht="63.75" customHeight="1" x14ac:dyDescent="0.25">
      <c r="A1" s="40" t="s">
        <v>0</v>
      </c>
      <c r="B1" s="40" t="s">
        <v>1</v>
      </c>
      <c r="C1" s="40" t="s">
        <v>2</v>
      </c>
      <c r="D1" s="41" t="s">
        <v>42</v>
      </c>
      <c r="E1" s="40" t="s">
        <v>43</v>
      </c>
      <c r="F1" s="42" t="s">
        <v>44</v>
      </c>
      <c r="G1" s="42" t="s">
        <v>45</v>
      </c>
      <c r="H1" s="42" t="s">
        <v>46</v>
      </c>
      <c r="I1" s="73" t="s">
        <v>3</v>
      </c>
      <c r="J1" s="73" t="s">
        <v>41</v>
      </c>
      <c r="K1" s="74" t="s">
        <v>38</v>
      </c>
      <c r="L1" s="44" t="s">
        <v>267</v>
      </c>
    </row>
    <row r="2" spans="1:12" s="56" customFormat="1" x14ac:dyDescent="0.25">
      <c r="A2" s="53">
        <v>1</v>
      </c>
      <c r="B2" s="53" t="s">
        <v>565</v>
      </c>
      <c r="C2" s="53" t="s">
        <v>566</v>
      </c>
      <c r="D2" s="12" t="s">
        <v>567</v>
      </c>
      <c r="E2" s="12"/>
      <c r="F2" s="13">
        <v>2239</v>
      </c>
      <c r="G2" s="14">
        <v>2</v>
      </c>
      <c r="H2" s="14">
        <v>2</v>
      </c>
      <c r="I2" s="54"/>
      <c r="J2" s="54"/>
      <c r="K2" s="69"/>
      <c r="L2" s="69"/>
    </row>
    <row r="3" spans="1:12" s="56" customFormat="1" x14ac:dyDescent="0.2">
      <c r="A3" s="57"/>
      <c r="B3" s="57"/>
      <c r="C3" s="57"/>
      <c r="D3" s="87" t="s">
        <v>568</v>
      </c>
      <c r="E3" s="87" t="s">
        <v>568</v>
      </c>
      <c r="F3" s="88">
        <v>729</v>
      </c>
      <c r="G3" s="89"/>
      <c r="H3" s="89"/>
      <c r="I3" s="58"/>
      <c r="J3" s="59"/>
      <c r="K3" s="70"/>
      <c r="L3" s="70"/>
    </row>
    <row r="4" spans="1:12" s="56" customFormat="1" x14ac:dyDescent="0.2">
      <c r="A4" s="57"/>
      <c r="B4" s="57"/>
      <c r="C4" s="57"/>
      <c r="D4" s="87" t="s">
        <v>568</v>
      </c>
      <c r="E4" s="87" t="s">
        <v>569</v>
      </c>
      <c r="F4" s="88">
        <v>283</v>
      </c>
      <c r="G4" s="89"/>
      <c r="H4" s="89"/>
      <c r="I4" s="58"/>
      <c r="J4" s="59"/>
      <c r="K4" s="70"/>
      <c r="L4" s="70"/>
    </row>
    <row r="5" spans="1:12" s="56" customFormat="1" x14ac:dyDescent="0.2">
      <c r="A5" s="57"/>
      <c r="B5" s="57"/>
      <c r="C5" s="57"/>
      <c r="D5" s="87" t="s">
        <v>568</v>
      </c>
      <c r="E5" s="87" t="s">
        <v>570</v>
      </c>
      <c r="F5" s="88">
        <v>333</v>
      </c>
      <c r="G5" s="89"/>
      <c r="H5" s="89"/>
      <c r="I5" s="58"/>
      <c r="J5" s="59"/>
      <c r="K5" s="70"/>
      <c r="L5" s="70"/>
    </row>
    <row r="6" spans="1:12" s="56" customFormat="1" x14ac:dyDescent="0.2">
      <c r="A6" s="57"/>
      <c r="B6" s="57"/>
      <c r="C6" s="57"/>
      <c r="D6" s="87" t="s">
        <v>568</v>
      </c>
      <c r="E6" s="87" t="s">
        <v>571</v>
      </c>
      <c r="F6" s="88">
        <v>71</v>
      </c>
      <c r="G6" s="89"/>
      <c r="H6" s="89"/>
      <c r="I6" s="58" t="s">
        <v>572</v>
      </c>
      <c r="J6" s="59"/>
      <c r="K6" s="70"/>
      <c r="L6" s="70"/>
    </row>
    <row r="7" spans="1:12" s="56" customFormat="1" x14ac:dyDescent="0.2">
      <c r="A7" s="57"/>
      <c r="B7" s="57"/>
      <c r="C7" s="57"/>
      <c r="D7" s="87" t="s">
        <v>568</v>
      </c>
      <c r="E7" s="87" t="s">
        <v>573</v>
      </c>
      <c r="F7" s="88">
        <v>225</v>
      </c>
      <c r="G7" s="89"/>
      <c r="H7" s="89"/>
      <c r="I7" s="58"/>
      <c r="J7" s="59"/>
      <c r="K7" s="70"/>
      <c r="L7" s="70"/>
    </row>
    <row r="8" spans="1:12" s="56" customFormat="1" x14ac:dyDescent="0.2">
      <c r="A8" s="57"/>
      <c r="B8" s="57"/>
      <c r="C8" s="57"/>
      <c r="D8" s="87" t="s">
        <v>574</v>
      </c>
      <c r="E8" s="87" t="s">
        <v>574</v>
      </c>
      <c r="F8" s="88">
        <v>598</v>
      </c>
      <c r="G8" s="90"/>
      <c r="H8" s="90"/>
      <c r="I8" s="63" t="s">
        <v>1478</v>
      </c>
      <c r="J8" s="63" t="s">
        <v>1470</v>
      </c>
      <c r="K8" s="75" t="s">
        <v>221</v>
      </c>
      <c r="L8" s="91" t="s">
        <v>238</v>
      </c>
    </row>
    <row r="9" spans="1:12" s="56" customFormat="1" x14ac:dyDescent="0.25">
      <c r="A9" s="53">
        <v>2</v>
      </c>
      <c r="B9" s="53" t="s">
        <v>565</v>
      </c>
      <c r="C9" s="53" t="s">
        <v>566</v>
      </c>
      <c r="D9" s="12" t="s">
        <v>575</v>
      </c>
      <c r="E9" s="12"/>
      <c r="F9" s="13">
        <v>1931</v>
      </c>
      <c r="G9" s="14">
        <v>2</v>
      </c>
      <c r="H9" s="14">
        <v>2</v>
      </c>
      <c r="I9" s="54"/>
      <c r="J9" s="54"/>
      <c r="K9" s="69"/>
      <c r="L9" s="69"/>
    </row>
    <row r="10" spans="1:12" s="56" customFormat="1" x14ac:dyDescent="0.2">
      <c r="A10" s="57"/>
      <c r="B10" s="57"/>
      <c r="C10" s="57"/>
      <c r="D10" s="87" t="s">
        <v>576</v>
      </c>
      <c r="E10" s="87" t="s">
        <v>576</v>
      </c>
      <c r="F10" s="88">
        <v>679</v>
      </c>
      <c r="G10" s="89"/>
      <c r="H10" s="89"/>
      <c r="I10" s="58"/>
      <c r="J10" s="59"/>
      <c r="K10" s="70"/>
      <c r="L10" s="70"/>
    </row>
    <row r="11" spans="1:12" s="56" customFormat="1" x14ac:dyDescent="0.2">
      <c r="A11" s="57"/>
      <c r="B11" s="57"/>
      <c r="C11" s="57"/>
      <c r="D11" s="87" t="s">
        <v>576</v>
      </c>
      <c r="E11" s="87" t="s">
        <v>577</v>
      </c>
      <c r="F11" s="88">
        <v>175</v>
      </c>
      <c r="G11" s="89"/>
      <c r="H11" s="89"/>
      <c r="I11" s="58"/>
      <c r="J11" s="59"/>
      <c r="K11" s="70"/>
      <c r="L11" s="70"/>
    </row>
    <row r="12" spans="1:12" s="56" customFormat="1" x14ac:dyDescent="0.2">
      <c r="A12" s="57"/>
      <c r="B12" s="57"/>
      <c r="C12" s="57"/>
      <c r="D12" s="87" t="s">
        <v>576</v>
      </c>
      <c r="E12" s="87" t="s">
        <v>578</v>
      </c>
      <c r="F12" s="88">
        <v>375</v>
      </c>
      <c r="G12" s="89"/>
      <c r="H12" s="89"/>
      <c r="I12" s="58"/>
      <c r="J12" s="59"/>
      <c r="K12" s="70"/>
      <c r="L12" s="70"/>
    </row>
    <row r="13" spans="1:12" s="56" customFormat="1" x14ac:dyDescent="0.2">
      <c r="A13" s="57"/>
      <c r="B13" s="57"/>
      <c r="C13" s="57"/>
      <c r="D13" s="87" t="s">
        <v>576</v>
      </c>
      <c r="E13" s="87" t="s">
        <v>579</v>
      </c>
      <c r="F13" s="88" t="s">
        <v>47</v>
      </c>
      <c r="G13" s="89"/>
      <c r="H13" s="89"/>
      <c r="I13" s="58"/>
      <c r="J13" s="59"/>
      <c r="K13" s="70"/>
      <c r="L13" s="70"/>
    </row>
    <row r="14" spans="1:12" s="56" customFormat="1" x14ac:dyDescent="0.2">
      <c r="A14" s="57"/>
      <c r="B14" s="57"/>
      <c r="C14" s="57"/>
      <c r="D14" s="87" t="s">
        <v>580</v>
      </c>
      <c r="E14" s="87" t="s">
        <v>580</v>
      </c>
      <c r="F14" s="88">
        <v>381</v>
      </c>
      <c r="G14" s="89"/>
      <c r="H14" s="89"/>
      <c r="I14" s="63" t="s">
        <v>1479</v>
      </c>
      <c r="J14" s="63" t="s">
        <v>1470</v>
      </c>
      <c r="K14" s="75" t="s">
        <v>221</v>
      </c>
      <c r="L14" s="91" t="s">
        <v>239</v>
      </c>
    </row>
    <row r="15" spans="1:12" s="56" customFormat="1" x14ac:dyDescent="0.2">
      <c r="A15" s="57"/>
      <c r="B15" s="57"/>
      <c r="C15" s="57"/>
      <c r="D15" s="87" t="s">
        <v>580</v>
      </c>
      <c r="E15" s="87" t="s">
        <v>581</v>
      </c>
      <c r="F15" s="88">
        <v>154</v>
      </c>
      <c r="G15" s="89"/>
      <c r="H15" s="89"/>
      <c r="I15" s="58"/>
      <c r="J15" s="59"/>
      <c r="K15" s="70"/>
      <c r="L15" s="70"/>
    </row>
    <row r="16" spans="1:12" s="56" customFormat="1" x14ac:dyDescent="0.2">
      <c r="A16" s="57"/>
      <c r="B16" s="57"/>
      <c r="C16" s="57"/>
      <c r="D16" s="87" t="s">
        <v>580</v>
      </c>
      <c r="E16" s="87" t="s">
        <v>582</v>
      </c>
      <c r="F16" s="88">
        <v>165</v>
      </c>
      <c r="G16" s="90"/>
      <c r="H16" s="90"/>
      <c r="I16" s="58"/>
      <c r="J16" s="59"/>
      <c r="K16" s="70"/>
      <c r="L16" s="70"/>
    </row>
    <row r="17" spans="1:12" x14ac:dyDescent="0.25">
      <c r="A17" s="46">
        <v>3</v>
      </c>
      <c r="B17" s="46" t="s">
        <v>565</v>
      </c>
      <c r="C17" s="46" t="s">
        <v>566</v>
      </c>
      <c r="D17" s="2" t="s">
        <v>583</v>
      </c>
      <c r="E17" s="2"/>
      <c r="F17" s="1">
        <f>SUM(F18:F21)</f>
        <v>586</v>
      </c>
      <c r="G17" s="3">
        <v>1</v>
      </c>
      <c r="H17" s="3">
        <v>1</v>
      </c>
      <c r="I17" s="35" t="s">
        <v>1480</v>
      </c>
      <c r="J17" s="35" t="s">
        <v>1470</v>
      </c>
      <c r="K17" s="76" t="s">
        <v>221</v>
      </c>
      <c r="L17" s="92" t="s">
        <v>238</v>
      </c>
    </row>
    <row r="18" spans="1:12" x14ac:dyDescent="0.2">
      <c r="A18" s="48"/>
      <c r="B18" s="48"/>
      <c r="C18" s="48"/>
      <c r="D18" s="93" t="s">
        <v>583</v>
      </c>
      <c r="E18" s="93" t="s">
        <v>583</v>
      </c>
      <c r="F18" s="94">
        <v>254</v>
      </c>
      <c r="G18" s="95"/>
      <c r="H18" s="95"/>
      <c r="I18" s="49"/>
      <c r="J18" s="23"/>
      <c r="K18" s="68"/>
      <c r="L18" s="68"/>
    </row>
    <row r="19" spans="1:12" x14ac:dyDescent="0.2">
      <c r="A19" s="48"/>
      <c r="B19" s="48"/>
      <c r="C19" s="48"/>
      <c r="D19" s="93" t="s">
        <v>583</v>
      </c>
      <c r="E19" s="93" t="s">
        <v>461</v>
      </c>
      <c r="F19" s="94">
        <v>160</v>
      </c>
      <c r="G19" s="95"/>
      <c r="H19" s="95"/>
      <c r="I19" s="49"/>
      <c r="J19" s="23"/>
      <c r="K19" s="68"/>
      <c r="L19" s="68"/>
    </row>
    <row r="20" spans="1:12" x14ac:dyDescent="0.2">
      <c r="A20" s="48"/>
      <c r="B20" s="48"/>
      <c r="C20" s="48"/>
      <c r="D20" s="93" t="s">
        <v>583</v>
      </c>
      <c r="E20" s="93" t="s">
        <v>584</v>
      </c>
      <c r="F20" s="94">
        <v>137</v>
      </c>
      <c r="G20" s="95"/>
      <c r="H20" s="95"/>
      <c r="I20" s="49"/>
      <c r="J20" s="23"/>
      <c r="K20" s="68"/>
      <c r="L20" s="68"/>
    </row>
    <row r="21" spans="1:12" x14ac:dyDescent="0.2">
      <c r="A21" s="48"/>
      <c r="B21" s="48"/>
      <c r="C21" s="48"/>
      <c r="D21" s="93" t="s">
        <v>583</v>
      </c>
      <c r="E21" s="93" t="s">
        <v>585</v>
      </c>
      <c r="F21" s="94">
        <v>35</v>
      </c>
      <c r="G21" s="95"/>
      <c r="H21" s="95"/>
      <c r="I21" s="49"/>
      <c r="J21" s="23"/>
      <c r="K21" s="68"/>
      <c r="L21" s="68"/>
    </row>
    <row r="22" spans="1:12" x14ac:dyDescent="0.25">
      <c r="A22" s="46">
        <v>4</v>
      </c>
      <c r="B22" s="46" t="s">
        <v>565</v>
      </c>
      <c r="C22" s="46" t="s">
        <v>566</v>
      </c>
      <c r="D22" s="2" t="s">
        <v>586</v>
      </c>
      <c r="E22" s="2"/>
      <c r="F22" s="1">
        <v>896</v>
      </c>
      <c r="G22" s="3">
        <v>1</v>
      </c>
      <c r="H22" s="3">
        <v>1</v>
      </c>
      <c r="I22" s="35" t="s">
        <v>1481</v>
      </c>
      <c r="J22" s="35" t="s">
        <v>1470</v>
      </c>
      <c r="K22" s="76" t="s">
        <v>221</v>
      </c>
      <c r="L22" s="92" t="s">
        <v>1529</v>
      </c>
    </row>
    <row r="23" spans="1:12" x14ac:dyDescent="0.2">
      <c r="A23" s="48"/>
      <c r="B23" s="48"/>
      <c r="C23" s="48"/>
      <c r="D23" s="93" t="s">
        <v>586</v>
      </c>
      <c r="E23" s="93" t="s">
        <v>586</v>
      </c>
      <c r="F23" s="94">
        <v>334</v>
      </c>
      <c r="G23" s="95"/>
      <c r="H23" s="95"/>
      <c r="I23" s="49"/>
      <c r="J23" s="23"/>
      <c r="K23" s="68"/>
      <c r="L23" s="68"/>
    </row>
    <row r="24" spans="1:12" x14ac:dyDescent="0.2">
      <c r="A24" s="48"/>
      <c r="B24" s="48"/>
      <c r="C24" s="48"/>
      <c r="D24" s="93" t="s">
        <v>586</v>
      </c>
      <c r="E24" s="93" t="s">
        <v>587</v>
      </c>
      <c r="F24" s="94">
        <v>365</v>
      </c>
      <c r="G24" s="95"/>
      <c r="H24" s="95"/>
      <c r="I24" s="49"/>
      <c r="J24" s="23"/>
      <c r="K24" s="68"/>
      <c r="L24" s="68"/>
    </row>
    <row r="25" spans="1:12" x14ac:dyDescent="0.2">
      <c r="A25" s="48"/>
      <c r="B25" s="48"/>
      <c r="C25" s="48"/>
      <c r="D25" s="93" t="s">
        <v>586</v>
      </c>
      <c r="E25" s="93" t="s">
        <v>588</v>
      </c>
      <c r="F25" s="94">
        <v>106</v>
      </c>
      <c r="G25" s="95"/>
      <c r="H25" s="95"/>
      <c r="I25" s="49"/>
      <c r="J25" s="23"/>
      <c r="K25" s="68"/>
      <c r="L25" s="68"/>
    </row>
    <row r="26" spans="1:12" x14ac:dyDescent="0.2">
      <c r="A26" s="48"/>
      <c r="B26" s="48"/>
      <c r="C26" s="48"/>
      <c r="D26" s="93" t="s">
        <v>586</v>
      </c>
      <c r="E26" s="93" t="s">
        <v>589</v>
      </c>
      <c r="F26" s="94" t="s">
        <v>47</v>
      </c>
      <c r="G26" s="95"/>
      <c r="H26" s="95"/>
      <c r="I26" s="49"/>
      <c r="J26" s="23"/>
      <c r="K26" s="68"/>
      <c r="L26" s="68"/>
    </row>
    <row r="27" spans="1:12" x14ac:dyDescent="0.2">
      <c r="A27" s="48"/>
      <c r="B27" s="48"/>
      <c r="C27" s="48"/>
      <c r="D27" s="93" t="s">
        <v>586</v>
      </c>
      <c r="E27" s="93" t="s">
        <v>590</v>
      </c>
      <c r="F27" s="94">
        <v>89</v>
      </c>
      <c r="G27" s="95"/>
      <c r="H27" s="95"/>
      <c r="I27" s="49"/>
      <c r="J27" s="23"/>
      <c r="K27" s="68"/>
      <c r="L27" s="68"/>
    </row>
    <row r="28" spans="1:12" s="56" customFormat="1" x14ac:dyDescent="0.25">
      <c r="A28" s="53">
        <v>5</v>
      </c>
      <c r="B28" s="53" t="s">
        <v>565</v>
      </c>
      <c r="C28" s="53" t="s">
        <v>591</v>
      </c>
      <c r="D28" s="12" t="s">
        <v>592</v>
      </c>
      <c r="E28" s="12"/>
      <c r="F28" s="13">
        <f>SUM(F29:F36)</f>
        <v>3402</v>
      </c>
      <c r="G28" s="14">
        <v>3</v>
      </c>
      <c r="H28" s="14">
        <v>6</v>
      </c>
      <c r="I28" s="54" t="s">
        <v>1482</v>
      </c>
      <c r="J28" s="54" t="s">
        <v>1470</v>
      </c>
      <c r="K28" s="69" t="s">
        <v>221</v>
      </c>
      <c r="L28" s="69" t="s">
        <v>239</v>
      </c>
    </row>
    <row r="29" spans="1:12" s="56" customFormat="1" x14ac:dyDescent="0.2">
      <c r="A29" s="57"/>
      <c r="B29" s="57"/>
      <c r="C29" s="57"/>
      <c r="D29" s="87" t="s">
        <v>592</v>
      </c>
      <c r="E29" s="87" t="s">
        <v>592</v>
      </c>
      <c r="F29" s="88">
        <v>446</v>
      </c>
      <c r="G29" s="89"/>
      <c r="H29" s="89"/>
      <c r="I29" s="58"/>
      <c r="J29" s="59"/>
      <c r="K29" s="70"/>
      <c r="L29" s="70"/>
    </row>
    <row r="30" spans="1:12" s="56" customFormat="1" x14ac:dyDescent="0.2">
      <c r="A30" s="57"/>
      <c r="B30" s="57"/>
      <c r="C30" s="57"/>
      <c r="D30" s="87" t="s">
        <v>592</v>
      </c>
      <c r="E30" s="87" t="s">
        <v>593</v>
      </c>
      <c r="F30" s="88">
        <v>240</v>
      </c>
      <c r="G30" s="89"/>
      <c r="H30" s="89"/>
      <c r="I30" s="58"/>
      <c r="J30" s="59"/>
      <c r="K30" s="70"/>
      <c r="L30" s="70"/>
    </row>
    <row r="31" spans="1:12" s="56" customFormat="1" x14ac:dyDescent="0.2">
      <c r="A31" s="57"/>
      <c r="B31" s="57"/>
      <c r="C31" s="57"/>
      <c r="D31" s="87" t="s">
        <v>592</v>
      </c>
      <c r="E31" s="87" t="s">
        <v>594</v>
      </c>
      <c r="F31" s="88">
        <v>328</v>
      </c>
      <c r="G31" s="89"/>
      <c r="H31" s="89"/>
      <c r="I31" s="58"/>
      <c r="J31" s="59"/>
      <c r="K31" s="70"/>
      <c r="L31" s="70"/>
    </row>
    <row r="32" spans="1:12" s="56" customFormat="1" x14ac:dyDescent="0.2">
      <c r="A32" s="57"/>
      <c r="B32" s="57"/>
      <c r="C32" s="57"/>
      <c r="D32" s="87" t="s">
        <v>592</v>
      </c>
      <c r="E32" s="87" t="s">
        <v>595</v>
      </c>
      <c r="F32" s="88">
        <v>336</v>
      </c>
      <c r="G32" s="89"/>
      <c r="H32" s="89"/>
      <c r="I32" s="58"/>
      <c r="J32" s="59"/>
      <c r="K32" s="70"/>
      <c r="L32" s="70"/>
    </row>
    <row r="33" spans="1:12" s="56" customFormat="1" x14ac:dyDescent="0.2">
      <c r="A33" s="57"/>
      <c r="B33" s="57"/>
      <c r="C33" s="57"/>
      <c r="D33" s="87" t="s">
        <v>592</v>
      </c>
      <c r="E33" s="87" t="s">
        <v>596</v>
      </c>
      <c r="F33" s="88">
        <v>952</v>
      </c>
      <c r="G33" s="89"/>
      <c r="H33" s="89"/>
      <c r="I33" s="58"/>
      <c r="J33" s="59"/>
      <c r="K33" s="70"/>
      <c r="L33" s="70"/>
    </row>
    <row r="34" spans="1:12" s="56" customFormat="1" x14ac:dyDescent="0.2">
      <c r="A34" s="57"/>
      <c r="B34" s="57"/>
      <c r="C34" s="57"/>
      <c r="D34" s="87" t="s">
        <v>592</v>
      </c>
      <c r="E34" s="87" t="s">
        <v>597</v>
      </c>
      <c r="F34" s="88">
        <v>495</v>
      </c>
      <c r="G34" s="89"/>
      <c r="H34" s="89"/>
      <c r="I34" s="58"/>
      <c r="J34" s="59"/>
      <c r="K34" s="70"/>
      <c r="L34" s="70"/>
    </row>
    <row r="35" spans="1:12" s="56" customFormat="1" x14ac:dyDescent="0.2">
      <c r="A35" s="57"/>
      <c r="B35" s="57"/>
      <c r="C35" s="57"/>
      <c r="D35" s="87" t="s">
        <v>592</v>
      </c>
      <c r="E35" s="87" t="s">
        <v>598</v>
      </c>
      <c r="F35" s="88">
        <v>261</v>
      </c>
      <c r="G35" s="89"/>
      <c r="H35" s="89"/>
      <c r="I35" s="58"/>
      <c r="J35" s="59"/>
      <c r="K35" s="70"/>
      <c r="L35" s="70"/>
    </row>
    <row r="36" spans="1:12" s="56" customFormat="1" x14ac:dyDescent="0.2">
      <c r="A36" s="57"/>
      <c r="B36" s="57"/>
      <c r="C36" s="57"/>
      <c r="D36" s="87" t="s">
        <v>592</v>
      </c>
      <c r="E36" s="87" t="s">
        <v>599</v>
      </c>
      <c r="F36" s="88">
        <v>344</v>
      </c>
      <c r="G36" s="89"/>
      <c r="H36" s="89"/>
      <c r="I36" s="58"/>
      <c r="J36" s="59"/>
      <c r="K36" s="70"/>
      <c r="L36" s="70"/>
    </row>
    <row r="37" spans="1:12" x14ac:dyDescent="0.25">
      <c r="A37" s="46">
        <v>6</v>
      </c>
      <c r="B37" s="46" t="s">
        <v>565</v>
      </c>
      <c r="C37" s="46" t="s">
        <v>591</v>
      </c>
      <c r="D37" s="2" t="s">
        <v>600</v>
      </c>
      <c r="E37" s="2"/>
      <c r="F37" s="1">
        <f>SUM(F38:F41)</f>
        <v>932</v>
      </c>
      <c r="G37" s="3">
        <v>1</v>
      </c>
      <c r="H37" s="3">
        <v>1</v>
      </c>
      <c r="I37" s="35" t="s">
        <v>1483</v>
      </c>
      <c r="J37" s="35" t="s">
        <v>1470</v>
      </c>
      <c r="K37" s="76" t="s">
        <v>221</v>
      </c>
      <c r="L37" s="92" t="s">
        <v>238</v>
      </c>
    </row>
    <row r="38" spans="1:12" x14ac:dyDescent="0.2">
      <c r="A38" s="48"/>
      <c r="B38" s="48"/>
      <c r="C38" s="48"/>
      <c r="D38" s="93" t="s">
        <v>600</v>
      </c>
      <c r="E38" s="93" t="s">
        <v>600</v>
      </c>
      <c r="F38" s="94">
        <v>103</v>
      </c>
      <c r="G38" s="95"/>
      <c r="H38" s="95"/>
      <c r="I38" s="49"/>
      <c r="J38" s="23"/>
      <c r="K38" s="68"/>
      <c r="L38" s="68"/>
    </row>
    <row r="39" spans="1:12" x14ac:dyDescent="0.2">
      <c r="A39" s="48"/>
      <c r="B39" s="48"/>
      <c r="C39" s="48"/>
      <c r="D39" s="93" t="s">
        <v>600</v>
      </c>
      <c r="E39" s="93" t="s">
        <v>601</v>
      </c>
      <c r="F39" s="94">
        <v>61</v>
      </c>
      <c r="G39" s="95"/>
      <c r="H39" s="95"/>
      <c r="I39" s="49"/>
      <c r="J39" s="23"/>
      <c r="K39" s="68"/>
      <c r="L39" s="68"/>
    </row>
    <row r="40" spans="1:12" x14ac:dyDescent="0.2">
      <c r="A40" s="48"/>
      <c r="B40" s="48"/>
      <c r="C40" s="48"/>
      <c r="D40" s="93" t="s">
        <v>600</v>
      </c>
      <c r="E40" s="93" t="s">
        <v>602</v>
      </c>
      <c r="F40" s="94">
        <v>182</v>
      </c>
      <c r="G40" s="95"/>
      <c r="H40" s="95"/>
      <c r="I40" s="49"/>
      <c r="J40" s="23"/>
      <c r="K40" s="68"/>
      <c r="L40" s="68"/>
    </row>
    <row r="41" spans="1:12" x14ac:dyDescent="0.2">
      <c r="A41" s="48"/>
      <c r="B41" s="48"/>
      <c r="C41" s="48"/>
      <c r="D41" s="93" t="s">
        <v>600</v>
      </c>
      <c r="E41" s="93" t="s">
        <v>603</v>
      </c>
      <c r="F41" s="94">
        <v>586</v>
      </c>
      <c r="G41" s="95"/>
      <c r="H41" s="95"/>
      <c r="I41" s="49"/>
      <c r="J41" s="23"/>
      <c r="K41" s="68"/>
      <c r="L41" s="68"/>
    </row>
    <row r="42" spans="1:12" s="56" customFormat="1" x14ac:dyDescent="0.25">
      <c r="A42" s="53">
        <v>7</v>
      </c>
      <c r="B42" s="53" t="s">
        <v>565</v>
      </c>
      <c r="C42" s="53" t="s">
        <v>591</v>
      </c>
      <c r="D42" s="12" t="s">
        <v>604</v>
      </c>
      <c r="E42" s="12"/>
      <c r="F42" s="13">
        <v>2858</v>
      </c>
      <c r="G42" s="14">
        <v>2</v>
      </c>
      <c r="H42" s="14">
        <v>3</v>
      </c>
      <c r="I42" s="54"/>
      <c r="J42" s="54"/>
      <c r="K42" s="69"/>
      <c r="L42" s="69"/>
    </row>
    <row r="43" spans="1:12" s="56" customFormat="1" x14ac:dyDescent="0.2">
      <c r="A43" s="57"/>
      <c r="B43" s="57"/>
      <c r="C43" s="57"/>
      <c r="D43" s="87" t="s">
        <v>605</v>
      </c>
      <c r="E43" s="87" t="s">
        <v>605</v>
      </c>
      <c r="F43" s="88">
        <v>963</v>
      </c>
      <c r="G43" s="89"/>
      <c r="H43" s="89"/>
      <c r="I43" s="58"/>
      <c r="J43" s="59"/>
      <c r="K43" s="70"/>
      <c r="L43" s="70"/>
    </row>
    <row r="44" spans="1:12" s="56" customFormat="1" x14ac:dyDescent="0.2">
      <c r="A44" s="57"/>
      <c r="B44" s="57"/>
      <c r="C44" s="57"/>
      <c r="D44" s="87" t="s">
        <v>605</v>
      </c>
      <c r="E44" s="87" t="s">
        <v>606</v>
      </c>
      <c r="F44" s="88">
        <v>570</v>
      </c>
      <c r="G44" s="89"/>
      <c r="H44" s="89"/>
      <c r="I44" s="58"/>
      <c r="J44" s="59"/>
      <c r="K44" s="70"/>
      <c r="L44" s="70"/>
    </row>
    <row r="45" spans="1:12" s="56" customFormat="1" x14ac:dyDescent="0.2">
      <c r="A45" s="57"/>
      <c r="B45" s="57"/>
      <c r="C45" s="57"/>
      <c r="D45" s="87" t="s">
        <v>605</v>
      </c>
      <c r="E45" s="87" t="s">
        <v>607</v>
      </c>
      <c r="F45" s="88">
        <v>546</v>
      </c>
      <c r="G45" s="89"/>
      <c r="H45" s="89"/>
      <c r="I45" s="58"/>
      <c r="J45" s="59"/>
      <c r="K45" s="70"/>
      <c r="L45" s="70"/>
    </row>
    <row r="46" spans="1:12" s="56" customFormat="1" x14ac:dyDescent="0.2">
      <c r="A46" s="57"/>
      <c r="B46" s="57"/>
      <c r="C46" s="57"/>
      <c r="D46" s="87" t="s">
        <v>605</v>
      </c>
      <c r="E46" s="87" t="s">
        <v>608</v>
      </c>
      <c r="F46" s="88">
        <v>402</v>
      </c>
      <c r="G46" s="89"/>
      <c r="H46" s="89"/>
      <c r="I46" s="58"/>
      <c r="J46" s="59"/>
      <c r="K46" s="70"/>
      <c r="L46" s="70"/>
    </row>
    <row r="47" spans="1:12" s="56" customFormat="1" x14ac:dyDescent="0.2">
      <c r="A47" s="57"/>
      <c r="B47" s="57"/>
      <c r="C47" s="57"/>
      <c r="D47" s="87" t="s">
        <v>609</v>
      </c>
      <c r="E47" s="87" t="s">
        <v>609</v>
      </c>
      <c r="F47" s="88">
        <v>36</v>
      </c>
      <c r="G47" s="89"/>
      <c r="H47" s="89"/>
      <c r="I47" s="63" t="s">
        <v>1484</v>
      </c>
      <c r="J47" s="63" t="s">
        <v>1470</v>
      </c>
      <c r="K47" s="75" t="s">
        <v>221</v>
      </c>
      <c r="L47" s="91" t="s">
        <v>270</v>
      </c>
    </row>
    <row r="48" spans="1:12" s="56" customFormat="1" x14ac:dyDescent="0.2">
      <c r="A48" s="57"/>
      <c r="B48" s="57"/>
      <c r="C48" s="57"/>
      <c r="D48" s="87" t="s">
        <v>609</v>
      </c>
      <c r="E48" s="87" t="s">
        <v>610</v>
      </c>
      <c r="F48" s="88">
        <v>33</v>
      </c>
      <c r="G48" s="89"/>
      <c r="H48" s="89"/>
      <c r="I48" s="58"/>
      <c r="J48" s="59"/>
      <c r="K48" s="70"/>
      <c r="L48" s="70"/>
    </row>
    <row r="49" spans="1:12" s="56" customFormat="1" x14ac:dyDescent="0.2">
      <c r="A49" s="57"/>
      <c r="B49" s="57"/>
      <c r="C49" s="57"/>
      <c r="D49" s="87" t="s">
        <v>609</v>
      </c>
      <c r="E49" s="87" t="s">
        <v>611</v>
      </c>
      <c r="F49" s="88">
        <v>16</v>
      </c>
      <c r="G49" s="89"/>
      <c r="H49" s="89"/>
      <c r="I49" s="58"/>
      <c r="J49" s="59"/>
      <c r="K49" s="70"/>
      <c r="L49" s="70"/>
    </row>
    <row r="50" spans="1:12" s="56" customFormat="1" x14ac:dyDescent="0.2">
      <c r="A50" s="57"/>
      <c r="B50" s="57"/>
      <c r="C50" s="57"/>
      <c r="D50" s="87" t="s">
        <v>609</v>
      </c>
      <c r="E50" s="87" t="s">
        <v>612</v>
      </c>
      <c r="F50" s="88">
        <v>250</v>
      </c>
      <c r="G50" s="89"/>
      <c r="H50" s="89"/>
      <c r="I50" s="58"/>
      <c r="J50" s="59"/>
      <c r="K50" s="70"/>
      <c r="L50" s="70"/>
    </row>
    <row r="51" spans="1:12" s="56" customFormat="1" x14ac:dyDescent="0.2">
      <c r="A51" s="57"/>
      <c r="B51" s="57"/>
      <c r="C51" s="57"/>
      <c r="D51" s="87" t="s">
        <v>609</v>
      </c>
      <c r="E51" s="87" t="s">
        <v>613</v>
      </c>
      <c r="F51" s="88">
        <v>42</v>
      </c>
      <c r="G51" s="90"/>
      <c r="H51" s="90"/>
      <c r="I51" s="58"/>
      <c r="J51" s="59"/>
      <c r="K51" s="70"/>
      <c r="L51" s="70"/>
    </row>
    <row r="52" spans="1:12" x14ac:dyDescent="0.25">
      <c r="A52" s="46">
        <v>8</v>
      </c>
      <c r="B52" s="46" t="s">
        <v>565</v>
      </c>
      <c r="C52" s="46" t="s">
        <v>611</v>
      </c>
      <c r="D52" s="2" t="s">
        <v>614</v>
      </c>
      <c r="E52" s="2"/>
      <c r="F52" s="1">
        <f>SUM(F53:F54)</f>
        <v>1461</v>
      </c>
      <c r="G52" s="3">
        <v>1</v>
      </c>
      <c r="H52" s="3">
        <v>1</v>
      </c>
      <c r="I52" s="35" t="s">
        <v>1485</v>
      </c>
      <c r="J52" s="35" t="s">
        <v>1470</v>
      </c>
      <c r="K52" s="76" t="s">
        <v>221</v>
      </c>
      <c r="L52" s="92" t="s">
        <v>1530</v>
      </c>
    </row>
    <row r="53" spans="1:12" x14ac:dyDescent="0.2">
      <c r="A53" s="48"/>
      <c r="B53" s="48"/>
      <c r="C53" s="48"/>
      <c r="D53" s="93" t="s">
        <v>614</v>
      </c>
      <c r="E53" s="93" t="s">
        <v>615</v>
      </c>
      <c r="F53" s="94">
        <v>1090</v>
      </c>
      <c r="G53" s="7"/>
      <c r="H53" s="7"/>
      <c r="I53" s="49"/>
      <c r="J53" s="23"/>
      <c r="K53" s="68"/>
      <c r="L53" s="68"/>
    </row>
    <row r="54" spans="1:12" x14ac:dyDescent="0.2">
      <c r="A54" s="48"/>
      <c r="B54" s="48"/>
      <c r="C54" s="48"/>
      <c r="D54" s="93" t="s">
        <v>614</v>
      </c>
      <c r="E54" s="93" t="s">
        <v>616</v>
      </c>
      <c r="F54" s="94">
        <v>371</v>
      </c>
      <c r="G54" s="7"/>
      <c r="H54" s="7"/>
      <c r="I54" s="49"/>
      <c r="J54" s="23"/>
      <c r="K54" s="68"/>
      <c r="L54" s="68"/>
    </row>
    <row r="55" spans="1:12" x14ac:dyDescent="0.25">
      <c r="A55" s="46">
        <v>9</v>
      </c>
      <c r="B55" s="46" t="s">
        <v>565</v>
      </c>
      <c r="C55" s="46" t="s">
        <v>611</v>
      </c>
      <c r="D55" s="2" t="s">
        <v>617</v>
      </c>
      <c r="E55" s="2"/>
      <c r="F55" s="1">
        <f>SUM(F56:F57)</f>
        <v>1132</v>
      </c>
      <c r="G55" s="3">
        <v>1</v>
      </c>
      <c r="H55" s="3">
        <v>1</v>
      </c>
      <c r="I55" s="35" t="s">
        <v>1486</v>
      </c>
      <c r="J55" s="35" t="s">
        <v>1470</v>
      </c>
      <c r="K55" s="76" t="s">
        <v>37</v>
      </c>
      <c r="L55" s="92" t="s">
        <v>462</v>
      </c>
    </row>
    <row r="56" spans="1:12" x14ac:dyDescent="0.2">
      <c r="A56" s="48"/>
      <c r="B56" s="48"/>
      <c r="C56" s="48"/>
      <c r="D56" s="93" t="s">
        <v>617</v>
      </c>
      <c r="E56" s="93" t="s">
        <v>617</v>
      </c>
      <c r="F56" s="94">
        <v>910</v>
      </c>
      <c r="G56" s="7"/>
      <c r="H56" s="7"/>
      <c r="I56" s="96"/>
      <c r="J56" s="23"/>
      <c r="K56" s="49"/>
      <c r="L56" s="68"/>
    </row>
    <row r="57" spans="1:12" x14ac:dyDescent="0.2">
      <c r="A57" s="48"/>
      <c r="B57" s="48"/>
      <c r="C57" s="48"/>
      <c r="D57" s="93" t="s">
        <v>617</v>
      </c>
      <c r="E57" s="93" t="s">
        <v>618</v>
      </c>
      <c r="F57" s="94">
        <v>222</v>
      </c>
      <c r="G57" s="7"/>
      <c r="H57" s="7"/>
      <c r="I57" s="96"/>
      <c r="J57" s="23"/>
      <c r="K57" s="49"/>
      <c r="L57" s="68"/>
    </row>
    <row r="58" spans="1:12" x14ac:dyDescent="0.25">
      <c r="A58" s="46">
        <v>10</v>
      </c>
      <c r="B58" s="46" t="s">
        <v>565</v>
      </c>
      <c r="C58" s="46" t="s">
        <v>611</v>
      </c>
      <c r="D58" s="2" t="s">
        <v>619</v>
      </c>
      <c r="E58" s="2"/>
      <c r="F58" s="1">
        <f>SUM(F59:F62)</f>
        <v>1270</v>
      </c>
      <c r="G58" s="3">
        <v>1</v>
      </c>
      <c r="H58" s="3">
        <v>1</v>
      </c>
      <c r="I58" s="35" t="s">
        <v>1487</v>
      </c>
      <c r="J58" s="35" t="s">
        <v>1470</v>
      </c>
      <c r="K58" s="76" t="s">
        <v>221</v>
      </c>
      <c r="L58" s="92" t="s">
        <v>238</v>
      </c>
    </row>
    <row r="59" spans="1:12" x14ac:dyDescent="0.2">
      <c r="A59" s="48"/>
      <c r="B59" s="48"/>
      <c r="C59" s="48"/>
      <c r="D59" s="93" t="s">
        <v>619</v>
      </c>
      <c r="E59" s="93" t="s">
        <v>619</v>
      </c>
      <c r="F59" s="94">
        <v>584</v>
      </c>
      <c r="G59" s="97"/>
      <c r="H59" s="7"/>
      <c r="I59" s="49"/>
      <c r="J59" s="23"/>
      <c r="K59" s="68"/>
      <c r="L59" s="68"/>
    </row>
    <row r="60" spans="1:12" x14ac:dyDescent="0.2">
      <c r="A60" s="48"/>
      <c r="B60" s="48"/>
      <c r="C60" s="48"/>
      <c r="D60" s="93" t="s">
        <v>619</v>
      </c>
      <c r="E60" s="93" t="s">
        <v>620</v>
      </c>
      <c r="F60" s="94">
        <v>146</v>
      </c>
      <c r="G60" s="98"/>
      <c r="H60" s="7"/>
      <c r="I60" s="49"/>
      <c r="J60" s="23"/>
      <c r="K60" s="68"/>
      <c r="L60" s="68"/>
    </row>
    <row r="61" spans="1:12" x14ac:dyDescent="0.2">
      <c r="A61" s="48"/>
      <c r="B61" s="48"/>
      <c r="C61" s="48"/>
      <c r="D61" s="93" t="s">
        <v>619</v>
      </c>
      <c r="E61" s="93" t="s">
        <v>621</v>
      </c>
      <c r="F61" s="94">
        <v>140</v>
      </c>
      <c r="G61" s="98"/>
      <c r="H61" s="7"/>
      <c r="I61" s="49"/>
      <c r="J61" s="23"/>
      <c r="K61" s="68"/>
      <c r="L61" s="68"/>
    </row>
    <row r="62" spans="1:12" x14ac:dyDescent="0.2">
      <c r="A62" s="48"/>
      <c r="B62" s="48"/>
      <c r="C62" s="48"/>
      <c r="D62" s="93" t="s">
        <v>619</v>
      </c>
      <c r="E62" s="93" t="s">
        <v>622</v>
      </c>
      <c r="F62" s="94">
        <v>400</v>
      </c>
      <c r="G62" s="98"/>
      <c r="H62" s="7"/>
      <c r="I62" s="49"/>
      <c r="J62" s="23"/>
      <c r="K62" s="68"/>
      <c r="L62" s="68"/>
    </row>
    <row r="63" spans="1:12" x14ac:dyDescent="0.25">
      <c r="A63" s="46">
        <v>11</v>
      </c>
      <c r="B63" s="46" t="s">
        <v>565</v>
      </c>
      <c r="C63" s="46" t="s">
        <v>611</v>
      </c>
      <c r="D63" s="2" t="s">
        <v>623</v>
      </c>
      <c r="E63" s="2"/>
      <c r="F63" s="1">
        <f>SUM(F64:F65)</f>
        <v>1441</v>
      </c>
      <c r="G63" s="3">
        <v>1</v>
      </c>
      <c r="H63" s="3">
        <v>1</v>
      </c>
      <c r="I63" s="35" t="s">
        <v>1488</v>
      </c>
      <c r="J63" s="35" t="s">
        <v>1470</v>
      </c>
      <c r="K63" s="76" t="s">
        <v>221</v>
      </c>
      <c r="L63" s="92" t="s">
        <v>238</v>
      </c>
    </row>
    <row r="64" spans="1:12" x14ac:dyDescent="0.2">
      <c r="A64" s="48"/>
      <c r="B64" s="48"/>
      <c r="C64" s="48"/>
      <c r="D64" s="93" t="s">
        <v>623</v>
      </c>
      <c r="E64" s="93" t="s">
        <v>623</v>
      </c>
      <c r="F64" s="94">
        <v>1321</v>
      </c>
      <c r="G64" s="7"/>
      <c r="H64" s="7"/>
      <c r="I64" s="49"/>
      <c r="J64" s="23"/>
      <c r="K64" s="68"/>
      <c r="L64" s="68"/>
    </row>
    <row r="65" spans="1:12" x14ac:dyDescent="0.2">
      <c r="A65" s="48"/>
      <c r="B65" s="48"/>
      <c r="C65" s="48"/>
      <c r="D65" s="93" t="s">
        <v>623</v>
      </c>
      <c r="E65" s="93" t="s">
        <v>624</v>
      </c>
      <c r="F65" s="94">
        <v>120</v>
      </c>
      <c r="G65" s="7"/>
      <c r="H65" s="7"/>
      <c r="I65" s="49"/>
      <c r="J65" s="23"/>
      <c r="K65" s="68"/>
      <c r="L65" s="68"/>
    </row>
    <row r="66" spans="1:12" x14ac:dyDescent="0.25">
      <c r="A66" s="46">
        <v>12</v>
      </c>
      <c r="B66" s="46" t="s">
        <v>565</v>
      </c>
      <c r="C66" s="46" t="s">
        <v>611</v>
      </c>
      <c r="D66" s="2" t="s">
        <v>625</v>
      </c>
      <c r="E66" s="2"/>
      <c r="F66" s="1">
        <v>1120</v>
      </c>
      <c r="G66" s="3">
        <v>1</v>
      </c>
      <c r="H66" s="3">
        <v>1</v>
      </c>
      <c r="I66" s="35" t="s">
        <v>1489</v>
      </c>
      <c r="J66" s="35" t="s">
        <v>1470</v>
      </c>
      <c r="K66" s="76" t="s">
        <v>221</v>
      </c>
      <c r="L66" s="92" t="s">
        <v>238</v>
      </c>
    </row>
    <row r="67" spans="1:12" x14ac:dyDescent="0.2">
      <c r="A67" s="48"/>
      <c r="B67" s="48"/>
      <c r="C67" s="48"/>
      <c r="D67" s="93" t="s">
        <v>626</v>
      </c>
      <c r="E67" s="93" t="s">
        <v>626</v>
      </c>
      <c r="F67" s="94">
        <v>702</v>
      </c>
      <c r="G67" s="99"/>
      <c r="H67" s="99"/>
      <c r="I67" s="49"/>
      <c r="J67" s="23"/>
      <c r="K67" s="68"/>
      <c r="L67" s="68"/>
    </row>
    <row r="68" spans="1:12" x14ac:dyDescent="0.2">
      <c r="A68" s="48"/>
      <c r="B68" s="48"/>
      <c r="C68" s="48"/>
      <c r="D68" s="93" t="s">
        <v>627</v>
      </c>
      <c r="E68" s="93" t="s">
        <v>627</v>
      </c>
      <c r="F68" s="94">
        <v>418</v>
      </c>
      <c r="G68" s="100"/>
      <c r="H68" s="100"/>
      <c r="I68" s="49"/>
      <c r="J68" s="23"/>
      <c r="K68" s="68"/>
      <c r="L68" s="68"/>
    </row>
    <row r="69" spans="1:12" s="50" customFormat="1" x14ac:dyDescent="0.2">
      <c r="A69" s="46">
        <v>13</v>
      </c>
      <c r="B69" s="46" t="s">
        <v>565</v>
      </c>
      <c r="C69" s="46" t="s">
        <v>628</v>
      </c>
      <c r="D69" s="2" t="s">
        <v>629</v>
      </c>
      <c r="E69" s="2" t="s">
        <v>629</v>
      </c>
      <c r="F69" s="1">
        <v>1559</v>
      </c>
      <c r="G69" s="3">
        <v>2</v>
      </c>
      <c r="H69" s="3">
        <v>2</v>
      </c>
      <c r="I69" s="35" t="s">
        <v>1490</v>
      </c>
      <c r="J69" s="35" t="s">
        <v>1470</v>
      </c>
      <c r="K69" s="76" t="s">
        <v>221</v>
      </c>
      <c r="L69" s="92" t="s">
        <v>239</v>
      </c>
    </row>
    <row r="70" spans="1:12" s="50" customFormat="1" x14ac:dyDescent="0.2">
      <c r="A70" s="46">
        <v>14</v>
      </c>
      <c r="B70" s="46" t="s">
        <v>565</v>
      </c>
      <c r="C70" s="46" t="s">
        <v>628</v>
      </c>
      <c r="D70" s="2" t="s">
        <v>630</v>
      </c>
      <c r="E70" s="2" t="s">
        <v>630</v>
      </c>
      <c r="F70" s="1">
        <v>821</v>
      </c>
      <c r="G70" s="3">
        <v>1</v>
      </c>
      <c r="H70" s="3">
        <v>1</v>
      </c>
      <c r="I70" s="35" t="s">
        <v>1491</v>
      </c>
      <c r="J70" s="35" t="s">
        <v>1470</v>
      </c>
      <c r="K70" s="76" t="s">
        <v>37</v>
      </c>
      <c r="L70" s="92" t="s">
        <v>238</v>
      </c>
    </row>
    <row r="71" spans="1:12" s="61" customFormat="1" x14ac:dyDescent="0.2">
      <c r="A71" s="53">
        <v>15</v>
      </c>
      <c r="B71" s="53" t="s">
        <v>565</v>
      </c>
      <c r="C71" s="53" t="s">
        <v>628</v>
      </c>
      <c r="D71" s="12" t="s">
        <v>631</v>
      </c>
      <c r="E71" s="12"/>
      <c r="F71" s="13">
        <v>1791</v>
      </c>
      <c r="G71" s="14">
        <v>2</v>
      </c>
      <c r="H71" s="14">
        <v>2</v>
      </c>
      <c r="I71" s="54" t="s">
        <v>1492</v>
      </c>
      <c r="J71" s="54" t="s">
        <v>1470</v>
      </c>
      <c r="K71" s="69" t="s">
        <v>37</v>
      </c>
      <c r="L71" s="69" t="s">
        <v>273</v>
      </c>
    </row>
    <row r="72" spans="1:12" s="56" customFormat="1" x14ac:dyDescent="0.2">
      <c r="A72" s="57"/>
      <c r="B72" s="57"/>
      <c r="C72" s="57"/>
      <c r="D72" s="87" t="s">
        <v>631</v>
      </c>
      <c r="E72" s="87" t="s">
        <v>631</v>
      </c>
      <c r="F72" s="88">
        <v>1001</v>
      </c>
      <c r="G72" s="101"/>
      <c r="H72" s="30"/>
      <c r="I72" s="85"/>
      <c r="J72" s="59"/>
      <c r="K72" s="58"/>
      <c r="L72" s="70"/>
    </row>
    <row r="73" spans="1:12" s="56" customFormat="1" x14ac:dyDescent="0.2">
      <c r="A73" s="57"/>
      <c r="B73" s="57"/>
      <c r="C73" s="57"/>
      <c r="D73" s="87" t="s">
        <v>631</v>
      </c>
      <c r="E73" s="87" t="s">
        <v>632</v>
      </c>
      <c r="F73" s="88" t="s">
        <v>47</v>
      </c>
      <c r="G73" s="101"/>
      <c r="H73" s="30"/>
      <c r="I73" s="85"/>
      <c r="J73" s="59"/>
      <c r="K73" s="58"/>
      <c r="L73" s="70"/>
    </row>
    <row r="74" spans="1:12" s="56" customFormat="1" x14ac:dyDescent="0.2">
      <c r="A74" s="57"/>
      <c r="B74" s="57"/>
      <c r="C74" s="57"/>
      <c r="D74" s="87" t="s">
        <v>631</v>
      </c>
      <c r="E74" s="87" t="s">
        <v>633</v>
      </c>
      <c r="F74" s="88">
        <v>139</v>
      </c>
      <c r="G74" s="101"/>
      <c r="H74" s="30"/>
      <c r="I74" s="85"/>
      <c r="J74" s="59"/>
      <c r="K74" s="58"/>
      <c r="L74" s="70"/>
    </row>
    <row r="75" spans="1:12" s="56" customFormat="1" x14ac:dyDescent="0.2">
      <c r="A75" s="57"/>
      <c r="B75" s="57"/>
      <c r="C75" s="57"/>
      <c r="D75" s="87" t="s">
        <v>631</v>
      </c>
      <c r="E75" s="87" t="s">
        <v>634</v>
      </c>
      <c r="F75" s="88">
        <v>89</v>
      </c>
      <c r="G75" s="101"/>
      <c r="H75" s="30"/>
      <c r="I75" s="85"/>
      <c r="J75" s="59"/>
      <c r="K75" s="58"/>
      <c r="L75" s="70"/>
    </row>
    <row r="76" spans="1:12" s="56" customFormat="1" x14ac:dyDescent="0.2">
      <c r="A76" s="57"/>
      <c r="B76" s="57"/>
      <c r="C76" s="57"/>
      <c r="D76" s="87" t="s">
        <v>631</v>
      </c>
      <c r="E76" s="87" t="s">
        <v>635</v>
      </c>
      <c r="F76" s="88">
        <v>132</v>
      </c>
      <c r="G76" s="101"/>
      <c r="H76" s="30"/>
      <c r="I76" s="85"/>
      <c r="J76" s="59"/>
      <c r="K76" s="58"/>
      <c r="L76" s="70"/>
    </row>
    <row r="77" spans="1:12" s="50" customFormat="1" x14ac:dyDescent="0.2">
      <c r="A77" s="46">
        <v>16</v>
      </c>
      <c r="B77" s="46" t="s">
        <v>565</v>
      </c>
      <c r="C77" s="46" t="s">
        <v>628</v>
      </c>
      <c r="D77" s="2" t="s">
        <v>636</v>
      </c>
      <c r="E77" s="2" t="s">
        <v>636</v>
      </c>
      <c r="F77" s="1">
        <v>1667</v>
      </c>
      <c r="G77" s="3">
        <v>1</v>
      </c>
      <c r="H77" s="3">
        <v>1</v>
      </c>
      <c r="I77" s="35" t="s">
        <v>1493</v>
      </c>
      <c r="J77" s="35" t="s">
        <v>1470</v>
      </c>
      <c r="K77" s="76" t="s">
        <v>221</v>
      </c>
      <c r="L77" s="92" t="s">
        <v>239</v>
      </c>
    </row>
    <row r="78" spans="1:12" s="50" customFormat="1" x14ac:dyDescent="0.2">
      <c r="A78" s="46">
        <v>17</v>
      </c>
      <c r="B78" s="46" t="s">
        <v>565</v>
      </c>
      <c r="C78" s="46" t="s">
        <v>628</v>
      </c>
      <c r="D78" s="2" t="s">
        <v>637</v>
      </c>
      <c r="E78" s="2"/>
      <c r="F78" s="1">
        <f>SUM(F79:F81)</f>
        <v>538</v>
      </c>
      <c r="G78" s="3">
        <v>1</v>
      </c>
      <c r="H78" s="3">
        <v>1</v>
      </c>
      <c r="I78" s="35" t="s">
        <v>1494</v>
      </c>
      <c r="J78" s="35" t="s">
        <v>1470</v>
      </c>
      <c r="K78" s="76" t="s">
        <v>221</v>
      </c>
      <c r="L78" s="92" t="s">
        <v>1531</v>
      </c>
    </row>
    <row r="79" spans="1:12" x14ac:dyDescent="0.2">
      <c r="A79" s="48"/>
      <c r="B79" s="48"/>
      <c r="C79" s="48"/>
      <c r="D79" s="93" t="s">
        <v>637</v>
      </c>
      <c r="E79" s="93" t="s">
        <v>637</v>
      </c>
      <c r="F79" s="94">
        <v>525</v>
      </c>
      <c r="G79" s="102"/>
      <c r="H79" s="102"/>
      <c r="I79" s="49"/>
      <c r="J79" s="23"/>
      <c r="K79" s="68"/>
      <c r="L79" s="68"/>
    </row>
    <row r="80" spans="1:12" x14ac:dyDescent="0.2">
      <c r="A80" s="48"/>
      <c r="B80" s="48"/>
      <c r="C80" s="48"/>
      <c r="D80" s="93" t="s">
        <v>637</v>
      </c>
      <c r="E80" s="93" t="s">
        <v>638</v>
      </c>
      <c r="F80" s="94">
        <v>0</v>
      </c>
      <c r="G80" s="98"/>
      <c r="H80" s="102"/>
      <c r="I80" s="49"/>
      <c r="J80" s="23"/>
      <c r="K80" s="68"/>
      <c r="L80" s="68"/>
    </row>
    <row r="81" spans="1:14" x14ac:dyDescent="0.2">
      <c r="A81" s="48"/>
      <c r="B81" s="48"/>
      <c r="C81" s="48"/>
      <c r="D81" s="93" t="s">
        <v>637</v>
      </c>
      <c r="E81" s="93" t="s">
        <v>639</v>
      </c>
      <c r="F81" s="94">
        <v>13</v>
      </c>
      <c r="G81" s="98"/>
      <c r="H81" s="102"/>
      <c r="I81" s="49"/>
      <c r="J81" s="23"/>
      <c r="K81" s="68"/>
      <c r="L81" s="68"/>
    </row>
    <row r="82" spans="1:14" s="50" customFormat="1" x14ac:dyDescent="0.2">
      <c r="A82" s="46">
        <v>18</v>
      </c>
      <c r="B82" s="46" t="s">
        <v>565</v>
      </c>
      <c r="C82" s="46" t="s">
        <v>640</v>
      </c>
      <c r="D82" s="2" t="s">
        <v>641</v>
      </c>
      <c r="E82" s="2" t="s">
        <v>641</v>
      </c>
      <c r="F82" s="1">
        <v>1513</v>
      </c>
      <c r="G82" s="3">
        <v>1</v>
      </c>
      <c r="H82" s="3">
        <v>1</v>
      </c>
      <c r="I82" s="35" t="s">
        <v>1495</v>
      </c>
      <c r="J82" s="35" t="s">
        <v>1470</v>
      </c>
      <c r="K82" s="76" t="s">
        <v>221</v>
      </c>
      <c r="L82" s="92" t="s">
        <v>238</v>
      </c>
    </row>
    <row r="83" spans="1:14" s="50" customFormat="1" x14ac:dyDescent="0.2">
      <c r="A83" s="46">
        <v>19</v>
      </c>
      <c r="B83" s="46" t="s">
        <v>565</v>
      </c>
      <c r="C83" s="46" t="s">
        <v>640</v>
      </c>
      <c r="D83" s="2" t="s">
        <v>642</v>
      </c>
      <c r="E83" s="2" t="s">
        <v>642</v>
      </c>
      <c r="F83" s="1">
        <v>1981</v>
      </c>
      <c r="G83" s="3">
        <v>2</v>
      </c>
      <c r="H83" s="3">
        <v>2</v>
      </c>
      <c r="I83" s="35" t="s">
        <v>1496</v>
      </c>
      <c r="J83" s="35" t="s">
        <v>1451</v>
      </c>
      <c r="K83" s="76" t="s">
        <v>37</v>
      </c>
      <c r="L83" s="92" t="s">
        <v>270</v>
      </c>
    </row>
    <row r="84" spans="1:14" s="56" customFormat="1" x14ac:dyDescent="0.25">
      <c r="A84" s="53">
        <v>20</v>
      </c>
      <c r="B84" s="53" t="s">
        <v>565</v>
      </c>
      <c r="C84" s="53" t="s">
        <v>643</v>
      </c>
      <c r="D84" s="12" t="s">
        <v>644</v>
      </c>
      <c r="E84" s="12"/>
      <c r="F84" s="13">
        <f>SUM(F85:F92)</f>
        <v>5098</v>
      </c>
      <c r="G84" s="14">
        <v>3</v>
      </c>
      <c r="H84" s="14">
        <v>3</v>
      </c>
      <c r="I84" s="54"/>
      <c r="J84" s="54"/>
      <c r="K84" s="69"/>
      <c r="L84" s="69"/>
    </row>
    <row r="85" spans="1:14" s="56" customFormat="1" x14ac:dyDescent="0.2">
      <c r="A85" s="57"/>
      <c r="B85" s="57"/>
      <c r="C85" s="57"/>
      <c r="D85" s="87" t="s">
        <v>644</v>
      </c>
      <c r="E85" s="87" t="s">
        <v>644</v>
      </c>
      <c r="F85" s="88">
        <v>752</v>
      </c>
      <c r="G85" s="30"/>
      <c r="H85" s="30"/>
      <c r="I85" s="58"/>
      <c r="J85" s="59"/>
      <c r="K85" s="70"/>
      <c r="L85" s="70"/>
    </row>
    <row r="86" spans="1:14" s="56" customFormat="1" x14ac:dyDescent="0.2">
      <c r="A86" s="57"/>
      <c r="B86" s="57"/>
      <c r="C86" s="57"/>
      <c r="D86" s="87" t="s">
        <v>644</v>
      </c>
      <c r="E86" s="87" t="s">
        <v>645</v>
      </c>
      <c r="F86" s="88">
        <v>246</v>
      </c>
      <c r="G86" s="30"/>
      <c r="H86" s="30"/>
      <c r="I86" s="58"/>
      <c r="J86" s="59"/>
      <c r="K86" s="70"/>
      <c r="L86" s="70"/>
    </row>
    <row r="87" spans="1:14" s="56" customFormat="1" x14ac:dyDescent="0.2">
      <c r="A87" s="57"/>
      <c r="B87" s="57"/>
      <c r="C87" s="57"/>
      <c r="D87" s="87" t="s">
        <v>644</v>
      </c>
      <c r="E87" s="87" t="s">
        <v>646</v>
      </c>
      <c r="F87" s="88">
        <v>533</v>
      </c>
      <c r="G87" s="30"/>
      <c r="H87" s="30"/>
      <c r="I87" s="58"/>
      <c r="J87" s="59"/>
      <c r="K87" s="70"/>
      <c r="L87" s="70"/>
    </row>
    <row r="88" spans="1:14" s="56" customFormat="1" x14ac:dyDescent="0.2">
      <c r="A88" s="57"/>
      <c r="B88" s="57"/>
      <c r="C88" s="57"/>
      <c r="D88" s="87" t="s">
        <v>644</v>
      </c>
      <c r="E88" s="87" t="s">
        <v>647</v>
      </c>
      <c r="F88" s="88">
        <v>399</v>
      </c>
      <c r="G88" s="30"/>
      <c r="H88" s="30"/>
      <c r="I88" s="58"/>
      <c r="J88" s="59"/>
      <c r="K88" s="70"/>
      <c r="L88" s="70"/>
    </row>
    <row r="89" spans="1:14" s="56" customFormat="1" x14ac:dyDescent="0.2">
      <c r="A89" s="57"/>
      <c r="B89" s="57"/>
      <c r="C89" s="57"/>
      <c r="D89" s="87" t="s">
        <v>644</v>
      </c>
      <c r="E89" s="87" t="s">
        <v>648</v>
      </c>
      <c r="F89" s="88">
        <v>610</v>
      </c>
      <c r="G89" s="30"/>
      <c r="H89" s="30"/>
      <c r="I89" s="58"/>
      <c r="J89" s="59"/>
      <c r="K89" s="70"/>
      <c r="L89" s="70"/>
    </row>
    <row r="90" spans="1:14" s="56" customFormat="1" x14ac:dyDescent="0.2">
      <c r="A90" s="57"/>
      <c r="B90" s="57"/>
      <c r="C90" s="57"/>
      <c r="D90" s="87" t="s">
        <v>644</v>
      </c>
      <c r="E90" s="87" t="s">
        <v>649</v>
      </c>
      <c r="F90" s="88">
        <v>1908</v>
      </c>
      <c r="G90" s="30"/>
      <c r="H90" s="30"/>
      <c r="I90" s="58"/>
      <c r="J90" s="59"/>
      <c r="K90" s="70"/>
      <c r="L90" s="70"/>
    </row>
    <row r="91" spans="1:14" s="56" customFormat="1" x14ac:dyDescent="0.2">
      <c r="A91" s="57"/>
      <c r="B91" s="57"/>
      <c r="C91" s="57"/>
      <c r="D91" s="87" t="s">
        <v>644</v>
      </c>
      <c r="E91" s="87" t="s">
        <v>650</v>
      </c>
      <c r="F91" s="88">
        <v>147</v>
      </c>
      <c r="G91" s="30"/>
      <c r="H91" s="30"/>
      <c r="I91" s="58"/>
      <c r="J91" s="59"/>
      <c r="K91" s="70"/>
      <c r="L91" s="70"/>
    </row>
    <row r="92" spans="1:14" s="56" customFormat="1" x14ac:dyDescent="0.2">
      <c r="A92" s="57"/>
      <c r="B92" s="57"/>
      <c r="C92" s="57"/>
      <c r="D92" s="87" t="s">
        <v>644</v>
      </c>
      <c r="E92" s="87" t="s">
        <v>651</v>
      </c>
      <c r="F92" s="88">
        <v>503</v>
      </c>
      <c r="G92" s="30"/>
      <c r="H92" s="30"/>
      <c r="I92" s="63" t="s">
        <v>1497</v>
      </c>
      <c r="J92" s="63" t="s">
        <v>1451</v>
      </c>
      <c r="K92" s="75" t="s">
        <v>221</v>
      </c>
      <c r="L92" s="70" t="s">
        <v>273</v>
      </c>
    </row>
    <row r="93" spans="1:14" s="56" customFormat="1" x14ac:dyDescent="0.25">
      <c r="A93" s="53">
        <v>21</v>
      </c>
      <c r="B93" s="53" t="s">
        <v>565</v>
      </c>
      <c r="C93" s="53" t="s">
        <v>643</v>
      </c>
      <c r="D93" s="12" t="s">
        <v>652</v>
      </c>
      <c r="E93" s="12"/>
      <c r="F93" s="13">
        <f>SUM(F94:F95)</f>
        <v>1882</v>
      </c>
      <c r="G93" s="14">
        <v>2</v>
      </c>
      <c r="H93" s="14">
        <v>2</v>
      </c>
      <c r="I93" s="54" t="s">
        <v>1498</v>
      </c>
      <c r="J93" s="54" t="s">
        <v>1470</v>
      </c>
      <c r="K93" s="69" t="s">
        <v>221</v>
      </c>
      <c r="L93" s="69" t="s">
        <v>238</v>
      </c>
      <c r="N93" s="56" t="s">
        <v>572</v>
      </c>
    </row>
    <row r="94" spans="1:14" s="56" customFormat="1" x14ac:dyDescent="0.2">
      <c r="A94" s="57"/>
      <c r="B94" s="57"/>
      <c r="C94" s="57"/>
      <c r="D94" s="87" t="s">
        <v>652</v>
      </c>
      <c r="E94" s="87" t="s">
        <v>652</v>
      </c>
      <c r="F94" s="88">
        <v>1144</v>
      </c>
      <c r="G94" s="30"/>
      <c r="H94" s="30"/>
      <c r="I94" s="58"/>
      <c r="J94" s="59"/>
      <c r="K94" s="70"/>
      <c r="L94" s="70"/>
    </row>
    <row r="95" spans="1:14" s="56" customFormat="1" x14ac:dyDescent="0.2">
      <c r="A95" s="57"/>
      <c r="B95" s="57"/>
      <c r="C95" s="57"/>
      <c r="D95" s="87" t="s">
        <v>652</v>
      </c>
      <c r="E95" s="87" t="s">
        <v>653</v>
      </c>
      <c r="F95" s="88">
        <v>738</v>
      </c>
      <c r="G95" s="30"/>
      <c r="H95" s="30"/>
      <c r="I95" s="58"/>
      <c r="J95" s="59"/>
      <c r="K95" s="70"/>
      <c r="L95" s="70"/>
    </row>
    <row r="96" spans="1:14" s="56" customFormat="1" x14ac:dyDescent="0.25">
      <c r="A96" s="53">
        <v>22</v>
      </c>
      <c r="B96" s="53" t="s">
        <v>565</v>
      </c>
      <c r="C96" s="53" t="s">
        <v>654</v>
      </c>
      <c r="D96" s="12" t="s">
        <v>655</v>
      </c>
      <c r="E96" s="12"/>
      <c r="F96" s="13">
        <v>1258</v>
      </c>
      <c r="G96" s="14">
        <v>2</v>
      </c>
      <c r="H96" s="14">
        <v>3</v>
      </c>
      <c r="I96" s="54"/>
      <c r="J96" s="54"/>
      <c r="K96" s="69"/>
      <c r="L96" s="69"/>
    </row>
    <row r="97" spans="1:12" s="56" customFormat="1" x14ac:dyDescent="0.2">
      <c r="A97" s="57"/>
      <c r="B97" s="57"/>
      <c r="C97" s="57"/>
      <c r="D97" s="87" t="s">
        <v>656</v>
      </c>
      <c r="E97" s="87" t="s">
        <v>657</v>
      </c>
      <c r="F97" s="88">
        <v>397</v>
      </c>
      <c r="G97" s="89"/>
      <c r="H97" s="89"/>
      <c r="I97" s="63" t="s">
        <v>1499</v>
      </c>
      <c r="J97" s="63" t="s">
        <v>1470</v>
      </c>
      <c r="K97" s="75" t="s">
        <v>221</v>
      </c>
      <c r="L97" s="91" t="s">
        <v>238</v>
      </c>
    </row>
    <row r="98" spans="1:12" s="56" customFormat="1" x14ac:dyDescent="0.2">
      <c r="A98" s="57"/>
      <c r="B98" s="57"/>
      <c r="C98" s="57"/>
      <c r="D98" s="87" t="s">
        <v>656</v>
      </c>
      <c r="E98" s="87" t="s">
        <v>658</v>
      </c>
      <c r="F98" s="88">
        <v>35</v>
      </c>
      <c r="G98" s="89"/>
      <c r="H98" s="89"/>
      <c r="I98" s="58"/>
      <c r="J98" s="59"/>
      <c r="K98" s="70"/>
      <c r="L98" s="70"/>
    </row>
    <row r="99" spans="1:12" s="56" customFormat="1" x14ac:dyDescent="0.2">
      <c r="A99" s="57"/>
      <c r="B99" s="57"/>
      <c r="C99" s="57"/>
      <c r="D99" s="87" t="s">
        <v>656</v>
      </c>
      <c r="E99" s="87" t="s">
        <v>659</v>
      </c>
      <c r="F99" s="88">
        <v>147</v>
      </c>
      <c r="G99" s="89"/>
      <c r="H99" s="89"/>
      <c r="I99" s="58"/>
      <c r="J99" s="59"/>
      <c r="K99" s="70"/>
      <c r="L99" s="70"/>
    </row>
    <row r="100" spans="1:12" s="56" customFormat="1" x14ac:dyDescent="0.2">
      <c r="A100" s="57"/>
      <c r="B100" s="57"/>
      <c r="C100" s="57"/>
      <c r="D100" s="87" t="s">
        <v>656</v>
      </c>
      <c r="E100" s="87" t="s">
        <v>660</v>
      </c>
      <c r="F100" s="88">
        <v>105</v>
      </c>
      <c r="G100" s="89"/>
      <c r="H100" s="89"/>
      <c r="I100" s="58"/>
      <c r="J100" s="59"/>
      <c r="K100" s="70"/>
      <c r="L100" s="70"/>
    </row>
    <row r="101" spans="1:12" s="56" customFormat="1" x14ac:dyDescent="0.2">
      <c r="A101" s="57"/>
      <c r="B101" s="57"/>
      <c r="C101" s="57"/>
      <c r="D101" s="87" t="s">
        <v>656</v>
      </c>
      <c r="E101" s="87" t="s">
        <v>661</v>
      </c>
      <c r="F101" s="88">
        <v>320</v>
      </c>
      <c r="G101" s="89"/>
      <c r="H101" s="89"/>
      <c r="I101" s="58"/>
      <c r="J101" s="59"/>
      <c r="K101" s="70"/>
      <c r="L101" s="70"/>
    </row>
    <row r="102" spans="1:12" s="56" customFormat="1" x14ac:dyDescent="0.2">
      <c r="A102" s="57"/>
      <c r="B102" s="57"/>
      <c r="C102" s="57"/>
      <c r="D102" s="87" t="s">
        <v>662</v>
      </c>
      <c r="E102" s="87" t="s">
        <v>663</v>
      </c>
      <c r="F102" s="88">
        <v>73</v>
      </c>
      <c r="G102" s="89"/>
      <c r="H102" s="89"/>
      <c r="I102" s="58"/>
      <c r="J102" s="59"/>
      <c r="K102" s="70"/>
      <c r="L102" s="70"/>
    </row>
    <row r="103" spans="1:12" s="56" customFormat="1" x14ac:dyDescent="0.2">
      <c r="A103" s="57"/>
      <c r="B103" s="57"/>
      <c r="C103" s="57"/>
      <c r="D103" s="87" t="s">
        <v>662</v>
      </c>
      <c r="E103" s="87" t="s">
        <v>664</v>
      </c>
      <c r="F103" s="88">
        <v>38</v>
      </c>
      <c r="G103" s="89"/>
      <c r="H103" s="89"/>
      <c r="I103" s="58"/>
      <c r="J103" s="59"/>
      <c r="K103" s="70"/>
      <c r="L103" s="70"/>
    </row>
    <row r="104" spans="1:12" s="56" customFormat="1" x14ac:dyDescent="0.2">
      <c r="A104" s="57"/>
      <c r="B104" s="57"/>
      <c r="C104" s="57"/>
      <c r="D104" s="87" t="s">
        <v>662</v>
      </c>
      <c r="E104" s="87" t="s">
        <v>665</v>
      </c>
      <c r="F104" s="88">
        <v>36</v>
      </c>
      <c r="G104" s="89"/>
      <c r="H104" s="89"/>
      <c r="I104" s="58"/>
      <c r="J104" s="59"/>
      <c r="K104" s="70"/>
      <c r="L104" s="70"/>
    </row>
    <row r="105" spans="1:12" s="56" customFormat="1" x14ac:dyDescent="0.2">
      <c r="A105" s="57"/>
      <c r="B105" s="57"/>
      <c r="C105" s="57"/>
      <c r="D105" s="87" t="s">
        <v>662</v>
      </c>
      <c r="E105" s="87" t="s">
        <v>666</v>
      </c>
      <c r="F105" s="88">
        <v>28</v>
      </c>
      <c r="G105" s="89"/>
      <c r="H105" s="89"/>
      <c r="I105" s="58"/>
      <c r="J105" s="59"/>
      <c r="K105" s="70"/>
      <c r="L105" s="70"/>
    </row>
    <row r="106" spans="1:12" s="56" customFormat="1" x14ac:dyDescent="0.2">
      <c r="A106" s="57"/>
      <c r="B106" s="57"/>
      <c r="C106" s="57"/>
      <c r="D106" s="87" t="s">
        <v>662</v>
      </c>
      <c r="E106" s="87" t="s">
        <v>667</v>
      </c>
      <c r="F106" s="88">
        <v>79</v>
      </c>
      <c r="G106" s="90"/>
      <c r="H106" s="90"/>
      <c r="I106" s="58"/>
      <c r="J106" s="59"/>
      <c r="K106" s="70"/>
      <c r="L106" s="70"/>
    </row>
    <row r="107" spans="1:12" x14ac:dyDescent="0.25">
      <c r="A107" s="46">
        <v>23</v>
      </c>
      <c r="B107" s="46" t="s">
        <v>565</v>
      </c>
      <c r="C107" s="46" t="s">
        <v>654</v>
      </c>
      <c r="D107" s="2" t="s">
        <v>668</v>
      </c>
      <c r="E107" s="2" t="s">
        <v>668</v>
      </c>
      <c r="F107" s="1">
        <v>756</v>
      </c>
      <c r="G107" s="3">
        <v>1</v>
      </c>
      <c r="H107" s="3">
        <v>1</v>
      </c>
      <c r="I107" s="35" t="s">
        <v>1500</v>
      </c>
      <c r="J107" s="35" t="s">
        <v>1470</v>
      </c>
      <c r="K107" s="76" t="s">
        <v>221</v>
      </c>
      <c r="L107" s="92" t="s">
        <v>238</v>
      </c>
    </row>
    <row r="108" spans="1:12" x14ac:dyDescent="0.25">
      <c r="A108" s="46">
        <v>24</v>
      </c>
      <c r="B108" s="46" t="s">
        <v>565</v>
      </c>
      <c r="C108" s="46" t="s">
        <v>654</v>
      </c>
      <c r="D108" s="2" t="s">
        <v>669</v>
      </c>
      <c r="E108" s="2" t="s">
        <v>669</v>
      </c>
      <c r="F108" s="1">
        <v>1668</v>
      </c>
      <c r="G108" s="3">
        <v>1</v>
      </c>
      <c r="H108" s="3">
        <v>1</v>
      </c>
      <c r="I108" s="35" t="s">
        <v>1501</v>
      </c>
      <c r="J108" s="35" t="s">
        <v>1470</v>
      </c>
      <c r="K108" s="76" t="s">
        <v>221</v>
      </c>
      <c r="L108" s="92" t="s">
        <v>239</v>
      </c>
    </row>
    <row r="109" spans="1:12" x14ac:dyDescent="0.25">
      <c r="A109" s="46">
        <v>25</v>
      </c>
      <c r="B109" s="46" t="s">
        <v>565</v>
      </c>
      <c r="C109" s="46" t="s">
        <v>654</v>
      </c>
      <c r="D109" s="2" t="s">
        <v>670</v>
      </c>
      <c r="E109" s="2"/>
      <c r="F109" s="1">
        <f>SUM(F110:F112)</f>
        <v>2083</v>
      </c>
      <c r="G109" s="3">
        <v>2</v>
      </c>
      <c r="H109" s="3">
        <v>2</v>
      </c>
      <c r="I109" s="35"/>
      <c r="J109" s="35"/>
      <c r="K109" s="76"/>
      <c r="L109" s="92"/>
    </row>
    <row r="110" spans="1:12" x14ac:dyDescent="0.2">
      <c r="A110" s="48"/>
      <c r="B110" s="48"/>
      <c r="C110" s="48"/>
      <c r="D110" s="93" t="s">
        <v>670</v>
      </c>
      <c r="E110" s="93" t="s">
        <v>671</v>
      </c>
      <c r="F110" s="94">
        <v>1148</v>
      </c>
      <c r="G110" s="95"/>
      <c r="H110" s="95"/>
      <c r="I110" s="62" t="s">
        <v>1502</v>
      </c>
      <c r="J110" s="62" t="s">
        <v>1470</v>
      </c>
      <c r="K110" s="73" t="s">
        <v>221</v>
      </c>
      <c r="L110" s="103" t="s">
        <v>238</v>
      </c>
    </row>
    <row r="111" spans="1:12" x14ac:dyDescent="0.2">
      <c r="A111" s="48"/>
      <c r="B111" s="48"/>
      <c r="C111" s="48"/>
      <c r="D111" s="93" t="s">
        <v>670</v>
      </c>
      <c r="E111" s="93" t="s">
        <v>672</v>
      </c>
      <c r="F111" s="94">
        <v>497</v>
      </c>
      <c r="G111" s="95"/>
      <c r="H111" s="95"/>
      <c r="I111" s="62" t="s">
        <v>1503</v>
      </c>
      <c r="J111" s="62" t="s">
        <v>1451</v>
      </c>
      <c r="K111" s="73" t="s">
        <v>221</v>
      </c>
      <c r="L111" s="103" t="s">
        <v>274</v>
      </c>
    </row>
    <row r="112" spans="1:12" x14ac:dyDescent="0.2">
      <c r="A112" s="48"/>
      <c r="B112" s="48"/>
      <c r="C112" s="48"/>
      <c r="D112" s="93" t="s">
        <v>670</v>
      </c>
      <c r="E112" s="93" t="s">
        <v>673</v>
      </c>
      <c r="F112" s="94">
        <v>438</v>
      </c>
      <c r="G112" s="95"/>
      <c r="H112" s="95"/>
      <c r="I112" s="49"/>
      <c r="J112" s="23"/>
      <c r="K112" s="68"/>
      <c r="L112" s="68"/>
    </row>
    <row r="113" spans="1:12" x14ac:dyDescent="0.25">
      <c r="A113" s="46">
        <v>26</v>
      </c>
      <c r="B113" s="46" t="s">
        <v>565</v>
      </c>
      <c r="C113" s="46" t="s">
        <v>654</v>
      </c>
      <c r="D113" s="2" t="s">
        <v>674</v>
      </c>
      <c r="E113" s="2"/>
      <c r="F113" s="1">
        <f>SUM(F114:F117)</f>
        <v>1762</v>
      </c>
      <c r="G113" s="3">
        <v>1</v>
      </c>
      <c r="H113" s="3">
        <v>1</v>
      </c>
      <c r="I113" s="35" t="s">
        <v>1504</v>
      </c>
      <c r="J113" s="35" t="s">
        <v>1470</v>
      </c>
      <c r="K113" s="76" t="s">
        <v>221</v>
      </c>
      <c r="L113" s="92" t="s">
        <v>239</v>
      </c>
    </row>
    <row r="114" spans="1:12" x14ac:dyDescent="0.2">
      <c r="A114" s="48"/>
      <c r="B114" s="48"/>
      <c r="C114" s="48"/>
      <c r="D114" s="93" t="s">
        <v>674</v>
      </c>
      <c r="E114" s="93" t="s">
        <v>674</v>
      </c>
      <c r="F114" s="94">
        <v>1389</v>
      </c>
      <c r="G114" s="95"/>
      <c r="H114" s="95"/>
      <c r="I114" s="49"/>
      <c r="J114" s="23"/>
      <c r="K114" s="68"/>
      <c r="L114" s="68"/>
    </row>
    <row r="115" spans="1:12" x14ac:dyDescent="0.2">
      <c r="A115" s="48"/>
      <c r="B115" s="48"/>
      <c r="C115" s="48"/>
      <c r="D115" s="93" t="s">
        <v>674</v>
      </c>
      <c r="E115" s="93" t="s">
        <v>675</v>
      </c>
      <c r="F115" s="94">
        <v>23</v>
      </c>
      <c r="G115" s="95"/>
      <c r="H115" s="95"/>
      <c r="I115" s="49"/>
      <c r="J115" s="23"/>
      <c r="K115" s="68"/>
      <c r="L115" s="68"/>
    </row>
    <row r="116" spans="1:12" x14ac:dyDescent="0.2">
      <c r="A116" s="48"/>
      <c r="B116" s="48"/>
      <c r="C116" s="48"/>
      <c r="D116" s="93" t="s">
        <v>674</v>
      </c>
      <c r="E116" s="93" t="s">
        <v>676</v>
      </c>
      <c r="F116" s="94">
        <v>237</v>
      </c>
      <c r="G116" s="95"/>
      <c r="H116" s="95"/>
      <c r="I116" s="49"/>
      <c r="J116" s="23"/>
      <c r="K116" s="68"/>
      <c r="L116" s="68"/>
    </row>
    <row r="117" spans="1:12" x14ac:dyDescent="0.2">
      <c r="A117" s="48"/>
      <c r="B117" s="48"/>
      <c r="C117" s="48"/>
      <c r="D117" s="93" t="s">
        <v>674</v>
      </c>
      <c r="E117" s="93" t="s">
        <v>677</v>
      </c>
      <c r="F117" s="94">
        <v>113</v>
      </c>
      <c r="G117" s="95"/>
      <c r="H117" s="95"/>
      <c r="I117" s="49"/>
      <c r="J117" s="23"/>
      <c r="K117" s="68"/>
      <c r="L117" s="68"/>
    </row>
    <row r="118" spans="1:12" s="56" customFormat="1" x14ac:dyDescent="0.25">
      <c r="A118" s="53">
        <v>27</v>
      </c>
      <c r="B118" s="53" t="s">
        <v>565</v>
      </c>
      <c r="C118" s="53" t="s">
        <v>654</v>
      </c>
      <c r="D118" s="12" t="s">
        <v>678</v>
      </c>
      <c r="E118" s="12"/>
      <c r="F118" s="13">
        <f>SUM(F119:F123)</f>
        <v>2803</v>
      </c>
      <c r="G118" s="14">
        <v>2</v>
      </c>
      <c r="H118" s="14">
        <v>2</v>
      </c>
      <c r="I118" s="54"/>
      <c r="J118" s="54"/>
      <c r="K118" s="69"/>
      <c r="L118" s="69"/>
    </row>
    <row r="119" spans="1:12" s="56" customFormat="1" x14ac:dyDescent="0.2">
      <c r="A119" s="57"/>
      <c r="B119" s="57"/>
      <c r="C119" s="57"/>
      <c r="D119" s="87" t="s">
        <v>678</v>
      </c>
      <c r="E119" s="87" t="s">
        <v>678</v>
      </c>
      <c r="F119" s="88">
        <v>681</v>
      </c>
      <c r="G119" s="89"/>
      <c r="H119" s="89"/>
      <c r="I119" s="58"/>
      <c r="J119" s="59"/>
      <c r="K119" s="70"/>
      <c r="L119" s="70"/>
    </row>
    <row r="120" spans="1:12" s="56" customFormat="1" x14ac:dyDescent="0.2">
      <c r="A120" s="57"/>
      <c r="B120" s="57"/>
      <c r="C120" s="57"/>
      <c r="D120" s="87" t="s">
        <v>678</v>
      </c>
      <c r="E120" s="87" t="s">
        <v>679</v>
      </c>
      <c r="F120" s="88">
        <v>315</v>
      </c>
      <c r="G120" s="89"/>
      <c r="H120" s="89"/>
      <c r="I120" s="63" t="s">
        <v>1505</v>
      </c>
      <c r="J120" s="63" t="s">
        <v>1451</v>
      </c>
      <c r="K120" s="75" t="s">
        <v>221</v>
      </c>
      <c r="L120" s="91" t="s">
        <v>1532</v>
      </c>
    </row>
    <row r="121" spans="1:12" s="56" customFormat="1" x14ac:dyDescent="0.2">
      <c r="A121" s="57"/>
      <c r="B121" s="57"/>
      <c r="C121" s="57"/>
      <c r="D121" s="87" t="s">
        <v>678</v>
      </c>
      <c r="E121" s="87" t="s">
        <v>680</v>
      </c>
      <c r="F121" s="88">
        <v>922</v>
      </c>
      <c r="G121" s="89"/>
      <c r="H121" s="89"/>
      <c r="I121" s="58"/>
      <c r="J121" s="59"/>
      <c r="K121" s="70"/>
      <c r="L121" s="70"/>
    </row>
    <row r="122" spans="1:12" s="56" customFormat="1" x14ac:dyDescent="0.2">
      <c r="A122" s="57"/>
      <c r="B122" s="57"/>
      <c r="C122" s="57"/>
      <c r="D122" s="87" t="s">
        <v>678</v>
      </c>
      <c r="E122" s="87" t="s">
        <v>681</v>
      </c>
      <c r="F122" s="88">
        <v>866</v>
      </c>
      <c r="G122" s="89"/>
      <c r="H122" s="89"/>
      <c r="I122" s="58"/>
      <c r="J122" s="59"/>
      <c r="K122" s="70"/>
      <c r="L122" s="70"/>
    </row>
    <row r="123" spans="1:12" s="56" customFormat="1" x14ac:dyDescent="0.2">
      <c r="A123" s="57"/>
      <c r="B123" s="57"/>
      <c r="C123" s="57"/>
      <c r="D123" s="87" t="s">
        <v>678</v>
      </c>
      <c r="E123" s="87" t="s">
        <v>682</v>
      </c>
      <c r="F123" s="88">
        <v>19</v>
      </c>
      <c r="G123" s="89"/>
      <c r="H123" s="89"/>
      <c r="I123" s="58"/>
      <c r="J123" s="59"/>
      <c r="K123" s="70"/>
      <c r="L123" s="70"/>
    </row>
    <row r="124" spans="1:12" x14ac:dyDescent="0.25">
      <c r="A124" s="46">
        <v>28</v>
      </c>
      <c r="B124" s="46" t="s">
        <v>565</v>
      </c>
      <c r="C124" s="46" t="s">
        <v>654</v>
      </c>
      <c r="D124" s="2" t="s">
        <v>683</v>
      </c>
      <c r="E124" s="2"/>
      <c r="F124" s="1">
        <f>SUM(F125:F127)</f>
        <v>1740</v>
      </c>
      <c r="G124" s="3">
        <v>1</v>
      </c>
      <c r="H124" s="3">
        <v>1</v>
      </c>
      <c r="I124" s="35" t="s">
        <v>1506</v>
      </c>
      <c r="J124" s="35" t="s">
        <v>1470</v>
      </c>
      <c r="K124" s="76" t="s">
        <v>221</v>
      </c>
      <c r="L124" s="92" t="s">
        <v>238</v>
      </c>
    </row>
    <row r="125" spans="1:12" x14ac:dyDescent="0.2">
      <c r="A125" s="48"/>
      <c r="B125" s="48"/>
      <c r="C125" s="48"/>
      <c r="D125" s="93" t="s">
        <v>683</v>
      </c>
      <c r="E125" s="93" t="s">
        <v>683</v>
      </c>
      <c r="F125" s="94">
        <v>889</v>
      </c>
      <c r="G125" s="95"/>
      <c r="H125" s="95"/>
      <c r="I125" s="49"/>
      <c r="J125" s="23"/>
      <c r="K125" s="68"/>
      <c r="L125" s="68"/>
    </row>
    <row r="126" spans="1:12" x14ac:dyDescent="0.2">
      <c r="A126" s="48"/>
      <c r="B126" s="48"/>
      <c r="C126" s="48"/>
      <c r="D126" s="93" t="s">
        <v>683</v>
      </c>
      <c r="E126" s="93" t="s">
        <v>684</v>
      </c>
      <c r="F126" s="94">
        <v>348</v>
      </c>
      <c r="G126" s="95"/>
      <c r="H126" s="95"/>
      <c r="I126" s="49"/>
      <c r="J126" s="23"/>
      <c r="K126" s="68"/>
      <c r="L126" s="68"/>
    </row>
    <row r="127" spans="1:12" x14ac:dyDescent="0.2">
      <c r="A127" s="48"/>
      <c r="B127" s="48"/>
      <c r="C127" s="48"/>
      <c r="D127" s="93" t="s">
        <v>683</v>
      </c>
      <c r="E127" s="93" t="s">
        <v>685</v>
      </c>
      <c r="F127" s="94">
        <v>503</v>
      </c>
      <c r="G127" s="95"/>
      <c r="H127" s="95"/>
      <c r="I127" s="49"/>
      <c r="J127" s="23"/>
      <c r="K127" s="68"/>
      <c r="L127" s="68"/>
    </row>
    <row r="128" spans="1:12" s="56" customFormat="1" x14ac:dyDescent="0.25">
      <c r="A128" s="53">
        <v>29</v>
      </c>
      <c r="B128" s="53" t="s">
        <v>565</v>
      </c>
      <c r="C128" s="53" t="s">
        <v>654</v>
      </c>
      <c r="D128" s="12" t="s">
        <v>686</v>
      </c>
      <c r="E128" s="12"/>
      <c r="F128" s="13">
        <f>SUM(F129:F133)</f>
        <v>435</v>
      </c>
      <c r="G128" s="14">
        <v>2</v>
      </c>
      <c r="H128" s="14">
        <v>2</v>
      </c>
      <c r="I128" s="54" t="s">
        <v>1507</v>
      </c>
      <c r="J128" s="54" t="s">
        <v>1470</v>
      </c>
      <c r="K128" s="69" t="s">
        <v>221</v>
      </c>
      <c r="L128" s="69" t="s">
        <v>238</v>
      </c>
    </row>
    <row r="129" spans="1:12" s="56" customFormat="1" x14ac:dyDescent="0.2">
      <c r="A129" s="57"/>
      <c r="B129" s="57"/>
      <c r="C129" s="57"/>
      <c r="D129" s="87" t="s">
        <v>686</v>
      </c>
      <c r="E129" s="87" t="s">
        <v>686</v>
      </c>
      <c r="F129" s="88">
        <v>197</v>
      </c>
      <c r="G129" s="104"/>
      <c r="H129" s="104"/>
      <c r="I129" s="58"/>
      <c r="J129" s="59"/>
      <c r="K129" s="70"/>
      <c r="L129" s="70"/>
    </row>
    <row r="130" spans="1:12" s="56" customFormat="1" x14ac:dyDescent="0.2">
      <c r="A130" s="57"/>
      <c r="B130" s="57"/>
      <c r="C130" s="57"/>
      <c r="D130" s="87" t="s">
        <v>686</v>
      </c>
      <c r="E130" s="87" t="s">
        <v>687</v>
      </c>
      <c r="F130" s="88">
        <v>99</v>
      </c>
      <c r="G130" s="104"/>
      <c r="H130" s="104"/>
      <c r="I130" s="58"/>
      <c r="J130" s="59"/>
      <c r="K130" s="70"/>
      <c r="L130" s="70"/>
    </row>
    <row r="131" spans="1:12" s="56" customFormat="1" x14ac:dyDescent="0.2">
      <c r="A131" s="57"/>
      <c r="B131" s="57"/>
      <c r="C131" s="57"/>
      <c r="D131" s="87" t="s">
        <v>686</v>
      </c>
      <c r="E131" s="87" t="s">
        <v>688</v>
      </c>
      <c r="F131" s="88">
        <v>68</v>
      </c>
      <c r="G131" s="104"/>
      <c r="H131" s="104"/>
      <c r="I131" s="58"/>
      <c r="J131" s="59"/>
      <c r="K131" s="70"/>
      <c r="L131" s="70"/>
    </row>
    <row r="132" spans="1:12" s="56" customFormat="1" x14ac:dyDescent="0.2">
      <c r="A132" s="57"/>
      <c r="B132" s="57"/>
      <c r="C132" s="57"/>
      <c r="D132" s="87" t="s">
        <v>686</v>
      </c>
      <c r="E132" s="87" t="s">
        <v>689</v>
      </c>
      <c r="F132" s="88">
        <v>0</v>
      </c>
      <c r="G132" s="104"/>
      <c r="H132" s="104"/>
      <c r="I132" s="58"/>
      <c r="J132" s="59"/>
      <c r="K132" s="70"/>
      <c r="L132" s="70"/>
    </row>
    <row r="133" spans="1:12" s="56" customFormat="1" x14ac:dyDescent="0.2">
      <c r="A133" s="57"/>
      <c r="B133" s="57"/>
      <c r="C133" s="57"/>
      <c r="D133" s="87" t="s">
        <v>686</v>
      </c>
      <c r="E133" s="87" t="s">
        <v>690</v>
      </c>
      <c r="F133" s="88">
        <v>71</v>
      </c>
      <c r="G133" s="104"/>
      <c r="H133" s="104"/>
      <c r="I133" s="58"/>
      <c r="J133" s="59"/>
      <c r="K133" s="70"/>
      <c r="L133" s="70"/>
    </row>
    <row r="134" spans="1:12" x14ac:dyDescent="0.25">
      <c r="A134" s="46">
        <v>30</v>
      </c>
      <c r="B134" s="46" t="s">
        <v>565</v>
      </c>
      <c r="C134" s="46" t="s">
        <v>691</v>
      </c>
      <c r="D134" s="2" t="s">
        <v>692</v>
      </c>
      <c r="E134" s="2"/>
      <c r="F134" s="1">
        <f>SUM(F135:F136)</f>
        <v>1348</v>
      </c>
      <c r="G134" s="3">
        <v>1</v>
      </c>
      <c r="H134" s="3">
        <v>1</v>
      </c>
      <c r="I134" s="35" t="s">
        <v>1508</v>
      </c>
      <c r="J134" s="35" t="s">
        <v>1470</v>
      </c>
      <c r="K134" s="76" t="s">
        <v>221</v>
      </c>
      <c r="L134" s="92" t="s">
        <v>270</v>
      </c>
    </row>
    <row r="135" spans="1:12" x14ac:dyDescent="0.2">
      <c r="A135" s="48"/>
      <c r="B135" s="48"/>
      <c r="C135" s="48"/>
      <c r="D135" s="93" t="s">
        <v>692</v>
      </c>
      <c r="E135" s="93" t="s">
        <v>692</v>
      </c>
      <c r="F135" s="94">
        <v>1170</v>
      </c>
      <c r="G135" s="7"/>
      <c r="H135" s="7"/>
      <c r="I135" s="38"/>
      <c r="J135" s="23"/>
      <c r="K135" s="68"/>
      <c r="L135" s="68"/>
    </row>
    <row r="136" spans="1:12" x14ac:dyDescent="0.2">
      <c r="A136" s="48"/>
      <c r="B136" s="48"/>
      <c r="C136" s="48"/>
      <c r="D136" s="93" t="s">
        <v>692</v>
      </c>
      <c r="E136" s="93" t="s">
        <v>693</v>
      </c>
      <c r="F136" s="94">
        <v>178</v>
      </c>
      <c r="G136" s="7"/>
      <c r="H136" s="7"/>
      <c r="I136" s="38"/>
      <c r="J136" s="23"/>
      <c r="K136" s="68"/>
      <c r="L136" s="68"/>
    </row>
    <row r="137" spans="1:12" x14ac:dyDescent="0.25">
      <c r="A137" s="46">
        <v>31</v>
      </c>
      <c r="B137" s="46" t="s">
        <v>565</v>
      </c>
      <c r="C137" s="46" t="s">
        <v>691</v>
      </c>
      <c r="D137" s="2" t="s">
        <v>694</v>
      </c>
      <c r="E137" s="2"/>
      <c r="F137" s="1">
        <f>SUM(F138:F139)</f>
        <v>1416</v>
      </c>
      <c r="G137" s="3">
        <v>1</v>
      </c>
      <c r="H137" s="3">
        <v>1</v>
      </c>
      <c r="I137" s="35" t="s">
        <v>1509</v>
      </c>
      <c r="J137" s="35" t="s">
        <v>1470</v>
      </c>
      <c r="K137" s="76" t="s">
        <v>221</v>
      </c>
      <c r="L137" s="92" t="s">
        <v>238</v>
      </c>
    </row>
    <row r="138" spans="1:12" x14ac:dyDescent="0.2">
      <c r="A138" s="48"/>
      <c r="B138" s="48"/>
      <c r="C138" s="48"/>
      <c r="D138" s="93" t="s">
        <v>694</v>
      </c>
      <c r="E138" s="93" t="s">
        <v>694</v>
      </c>
      <c r="F138" s="94">
        <v>1113</v>
      </c>
      <c r="G138" s="7"/>
      <c r="H138" s="7"/>
      <c r="I138" s="49"/>
      <c r="J138" s="23"/>
      <c r="K138" s="68"/>
      <c r="L138" s="68"/>
    </row>
    <row r="139" spans="1:12" x14ac:dyDescent="0.2">
      <c r="A139" s="48"/>
      <c r="B139" s="48"/>
      <c r="C139" s="48"/>
      <c r="D139" s="93" t="s">
        <v>694</v>
      </c>
      <c r="E139" s="93" t="s">
        <v>695</v>
      </c>
      <c r="F139" s="94">
        <v>303</v>
      </c>
      <c r="G139" s="7"/>
      <c r="H139" s="7"/>
      <c r="I139" s="49"/>
      <c r="J139" s="23"/>
      <c r="K139" s="68"/>
      <c r="L139" s="68"/>
    </row>
    <row r="140" spans="1:12" x14ac:dyDescent="0.25">
      <c r="A140" s="46">
        <v>32</v>
      </c>
      <c r="B140" s="46" t="s">
        <v>565</v>
      </c>
      <c r="C140" s="46" t="s">
        <v>691</v>
      </c>
      <c r="D140" s="2" t="s">
        <v>696</v>
      </c>
      <c r="E140" s="2" t="s">
        <v>696</v>
      </c>
      <c r="F140" s="1">
        <v>1349</v>
      </c>
      <c r="G140" s="3">
        <v>1</v>
      </c>
      <c r="H140" s="3">
        <v>1</v>
      </c>
      <c r="I140" s="35" t="s">
        <v>1510</v>
      </c>
      <c r="J140" s="35" t="s">
        <v>1470</v>
      </c>
      <c r="K140" s="76" t="s">
        <v>221</v>
      </c>
      <c r="L140" s="92" t="s">
        <v>270</v>
      </c>
    </row>
    <row r="141" spans="1:12" x14ac:dyDescent="0.25">
      <c r="A141" s="46">
        <v>33</v>
      </c>
      <c r="B141" s="46" t="s">
        <v>565</v>
      </c>
      <c r="C141" s="46" t="s">
        <v>691</v>
      </c>
      <c r="D141" s="2" t="s">
        <v>697</v>
      </c>
      <c r="E141" s="2"/>
      <c r="F141" s="1">
        <f>SUM(F142:F143)</f>
        <v>1725</v>
      </c>
      <c r="G141" s="3">
        <v>1</v>
      </c>
      <c r="H141" s="3">
        <v>1</v>
      </c>
      <c r="I141" s="35" t="s">
        <v>1511</v>
      </c>
      <c r="J141" s="35" t="s">
        <v>1470</v>
      </c>
      <c r="K141" s="76" t="s">
        <v>221</v>
      </c>
      <c r="L141" s="92" t="s">
        <v>239</v>
      </c>
    </row>
    <row r="142" spans="1:12" x14ac:dyDescent="0.2">
      <c r="A142" s="48"/>
      <c r="B142" s="48"/>
      <c r="C142" s="48"/>
      <c r="D142" s="93" t="s">
        <v>697</v>
      </c>
      <c r="E142" s="93" t="s">
        <v>697</v>
      </c>
      <c r="F142" s="94">
        <v>1148</v>
      </c>
      <c r="G142" s="7"/>
      <c r="H142" s="7"/>
      <c r="I142" s="49"/>
      <c r="J142" s="23"/>
      <c r="K142" s="68"/>
      <c r="L142" s="68"/>
    </row>
    <row r="143" spans="1:12" x14ac:dyDescent="0.2">
      <c r="A143" s="48"/>
      <c r="B143" s="48"/>
      <c r="C143" s="48"/>
      <c r="D143" s="93" t="s">
        <v>697</v>
      </c>
      <c r="E143" s="93" t="s">
        <v>698</v>
      </c>
      <c r="F143" s="94">
        <v>577</v>
      </c>
      <c r="G143" s="7"/>
      <c r="H143" s="7"/>
      <c r="I143" s="49"/>
      <c r="J143" s="23"/>
      <c r="K143" s="68"/>
      <c r="L143" s="68"/>
    </row>
    <row r="144" spans="1:12" s="56" customFormat="1" x14ac:dyDescent="0.25">
      <c r="A144" s="53">
        <v>34</v>
      </c>
      <c r="B144" s="53" t="s">
        <v>565</v>
      </c>
      <c r="C144" s="53" t="s">
        <v>691</v>
      </c>
      <c r="D144" s="12" t="s">
        <v>699</v>
      </c>
      <c r="E144" s="12"/>
      <c r="F144" s="13">
        <v>1659</v>
      </c>
      <c r="G144" s="14">
        <v>3</v>
      </c>
      <c r="H144" s="14">
        <v>3</v>
      </c>
      <c r="I144" s="54"/>
      <c r="J144" s="54"/>
      <c r="K144" s="69"/>
      <c r="L144" s="69"/>
    </row>
    <row r="145" spans="1:12" s="56" customFormat="1" x14ac:dyDescent="0.2">
      <c r="A145" s="57"/>
      <c r="B145" s="57"/>
      <c r="C145" s="57"/>
      <c r="D145" s="87" t="s">
        <v>700</v>
      </c>
      <c r="E145" s="87" t="s">
        <v>700</v>
      </c>
      <c r="F145" s="88">
        <v>643</v>
      </c>
      <c r="G145" s="30"/>
      <c r="H145" s="30"/>
      <c r="I145" s="63" t="s">
        <v>1512</v>
      </c>
      <c r="J145" s="63" t="s">
        <v>1470</v>
      </c>
      <c r="K145" s="75" t="s">
        <v>221</v>
      </c>
      <c r="L145" s="75" t="s">
        <v>239</v>
      </c>
    </row>
    <row r="146" spans="1:12" s="56" customFormat="1" x14ac:dyDescent="0.2">
      <c r="A146" s="57"/>
      <c r="B146" s="57"/>
      <c r="C146" s="57"/>
      <c r="D146" s="87" t="s">
        <v>700</v>
      </c>
      <c r="E146" s="87" t="s">
        <v>701</v>
      </c>
      <c r="F146" s="88">
        <v>568</v>
      </c>
      <c r="G146" s="30"/>
      <c r="H146" s="30"/>
      <c r="I146" s="58"/>
      <c r="J146" s="59"/>
      <c r="K146" s="70"/>
      <c r="L146" s="70"/>
    </row>
    <row r="147" spans="1:12" s="56" customFormat="1" x14ac:dyDescent="0.2">
      <c r="A147" s="57"/>
      <c r="B147" s="57"/>
      <c r="C147" s="57"/>
      <c r="D147" s="87" t="s">
        <v>702</v>
      </c>
      <c r="E147" s="87" t="s">
        <v>702</v>
      </c>
      <c r="F147" s="88">
        <v>448</v>
      </c>
      <c r="G147" s="105"/>
      <c r="H147" s="105"/>
      <c r="I147" s="58"/>
      <c r="J147" s="59"/>
      <c r="K147" s="70"/>
      <c r="L147" s="70"/>
    </row>
    <row r="148" spans="1:12" s="50" customFormat="1" x14ac:dyDescent="0.2">
      <c r="A148" s="46">
        <v>35</v>
      </c>
      <c r="B148" s="46" t="s">
        <v>565</v>
      </c>
      <c r="C148" s="46" t="s">
        <v>703</v>
      </c>
      <c r="D148" s="2" t="s">
        <v>704</v>
      </c>
      <c r="E148" s="2"/>
      <c r="F148" s="1">
        <v>761</v>
      </c>
      <c r="G148" s="3">
        <v>1</v>
      </c>
      <c r="H148" s="3">
        <v>1</v>
      </c>
      <c r="I148" s="35" t="s">
        <v>1513</v>
      </c>
      <c r="J148" s="35" t="s">
        <v>1470</v>
      </c>
      <c r="K148" s="76" t="s">
        <v>221</v>
      </c>
      <c r="L148" s="92" t="s">
        <v>239</v>
      </c>
    </row>
    <row r="149" spans="1:12" x14ac:dyDescent="0.2">
      <c r="A149" s="48"/>
      <c r="B149" s="48"/>
      <c r="C149" s="48"/>
      <c r="D149" s="93" t="s">
        <v>704</v>
      </c>
      <c r="E149" s="93" t="s">
        <v>704</v>
      </c>
      <c r="F149" s="94">
        <v>419</v>
      </c>
      <c r="G149" s="7"/>
      <c r="H149" s="7"/>
      <c r="I149" s="38"/>
      <c r="J149" s="23"/>
      <c r="K149" s="68"/>
      <c r="L149" s="68"/>
    </row>
    <row r="150" spans="1:12" x14ac:dyDescent="0.2">
      <c r="A150" s="48"/>
      <c r="B150" s="48"/>
      <c r="C150" s="48"/>
      <c r="D150" s="93" t="s">
        <v>704</v>
      </c>
      <c r="E150" s="93" t="s">
        <v>705</v>
      </c>
      <c r="F150" s="94">
        <v>27</v>
      </c>
      <c r="G150" s="7"/>
      <c r="H150" s="7"/>
      <c r="I150" s="38"/>
      <c r="J150" s="23"/>
      <c r="K150" s="68"/>
      <c r="L150" s="68"/>
    </row>
    <row r="151" spans="1:12" x14ac:dyDescent="0.2">
      <c r="A151" s="48"/>
      <c r="B151" s="48"/>
      <c r="C151" s="48"/>
      <c r="D151" s="93" t="s">
        <v>704</v>
      </c>
      <c r="E151" s="93" t="s">
        <v>706</v>
      </c>
      <c r="F151" s="94">
        <v>69</v>
      </c>
      <c r="G151" s="7"/>
      <c r="H151" s="7"/>
      <c r="I151" s="38"/>
      <c r="J151" s="23"/>
      <c r="K151" s="68"/>
      <c r="L151" s="68"/>
    </row>
    <row r="152" spans="1:12" x14ac:dyDescent="0.2">
      <c r="A152" s="48"/>
      <c r="B152" s="48"/>
      <c r="C152" s="48"/>
      <c r="D152" s="93" t="s">
        <v>704</v>
      </c>
      <c r="E152" s="93" t="s">
        <v>707</v>
      </c>
      <c r="F152" s="94">
        <v>72</v>
      </c>
      <c r="G152" s="7"/>
      <c r="H152" s="7"/>
      <c r="I152" s="38"/>
      <c r="J152" s="23"/>
      <c r="K152" s="68"/>
      <c r="L152" s="68"/>
    </row>
    <row r="153" spans="1:12" x14ac:dyDescent="0.2">
      <c r="A153" s="48"/>
      <c r="B153" s="48"/>
      <c r="C153" s="48"/>
      <c r="D153" s="93" t="s">
        <v>704</v>
      </c>
      <c r="E153" s="93" t="s">
        <v>708</v>
      </c>
      <c r="F153" s="94">
        <v>55</v>
      </c>
      <c r="G153" s="7"/>
      <c r="H153" s="7"/>
      <c r="I153" s="38"/>
      <c r="J153" s="23"/>
      <c r="K153" s="68"/>
      <c r="L153" s="68"/>
    </row>
    <row r="154" spans="1:12" x14ac:dyDescent="0.2">
      <c r="A154" s="48"/>
      <c r="B154" s="48"/>
      <c r="C154" s="48"/>
      <c r="D154" s="93" t="s">
        <v>704</v>
      </c>
      <c r="E154" s="93" t="s">
        <v>709</v>
      </c>
      <c r="F154" s="94" t="s">
        <v>47</v>
      </c>
      <c r="G154" s="7"/>
      <c r="H154" s="7"/>
      <c r="I154" s="38"/>
      <c r="J154" s="23"/>
      <c r="K154" s="68"/>
      <c r="L154" s="68"/>
    </row>
    <row r="155" spans="1:12" x14ac:dyDescent="0.2">
      <c r="A155" s="48"/>
      <c r="B155" s="48"/>
      <c r="C155" s="48"/>
      <c r="D155" s="93" t="s">
        <v>704</v>
      </c>
      <c r="E155" s="93" t="s">
        <v>710</v>
      </c>
      <c r="F155" s="94">
        <v>20</v>
      </c>
      <c r="G155" s="7"/>
      <c r="H155" s="7"/>
      <c r="I155" s="38"/>
      <c r="J155" s="23"/>
      <c r="K155" s="68"/>
      <c r="L155" s="68"/>
    </row>
    <row r="156" spans="1:12" x14ac:dyDescent="0.2">
      <c r="A156" s="48"/>
      <c r="B156" s="48"/>
      <c r="C156" s="48"/>
      <c r="D156" s="93" t="s">
        <v>704</v>
      </c>
      <c r="E156" s="93" t="s">
        <v>711</v>
      </c>
      <c r="F156" s="94">
        <v>92</v>
      </c>
      <c r="G156" s="7"/>
      <c r="H156" s="7"/>
      <c r="I156" s="38"/>
      <c r="J156" s="23"/>
      <c r="K156" s="68"/>
      <c r="L156" s="68"/>
    </row>
    <row r="157" spans="1:12" s="61" customFormat="1" x14ac:dyDescent="0.2">
      <c r="A157" s="53">
        <v>36</v>
      </c>
      <c r="B157" s="53" t="s">
        <v>565</v>
      </c>
      <c r="C157" s="53" t="s">
        <v>703</v>
      </c>
      <c r="D157" s="12" t="s">
        <v>712</v>
      </c>
      <c r="E157" s="12"/>
      <c r="F157" s="13">
        <f>SUM(F158:F160)</f>
        <v>2198</v>
      </c>
      <c r="G157" s="14">
        <v>2</v>
      </c>
      <c r="H157" s="14">
        <v>2</v>
      </c>
      <c r="I157" s="54" t="s">
        <v>1514</v>
      </c>
      <c r="J157" s="54" t="s">
        <v>1470</v>
      </c>
      <c r="K157" s="69" t="s">
        <v>221</v>
      </c>
      <c r="L157" s="69" t="s">
        <v>239</v>
      </c>
    </row>
    <row r="158" spans="1:12" s="56" customFormat="1" x14ac:dyDescent="0.2">
      <c r="A158" s="57"/>
      <c r="B158" s="57"/>
      <c r="C158" s="57"/>
      <c r="D158" s="87" t="s">
        <v>712</v>
      </c>
      <c r="E158" s="87" t="s">
        <v>712</v>
      </c>
      <c r="F158" s="88">
        <v>1603</v>
      </c>
      <c r="G158" s="30"/>
      <c r="H158" s="30"/>
      <c r="I158" s="65"/>
      <c r="J158" s="59"/>
      <c r="K158" s="70"/>
      <c r="L158" s="70"/>
    </row>
    <row r="159" spans="1:12" s="56" customFormat="1" x14ac:dyDescent="0.2">
      <c r="A159" s="57"/>
      <c r="B159" s="57"/>
      <c r="C159" s="57"/>
      <c r="D159" s="87" t="s">
        <v>712</v>
      </c>
      <c r="E159" s="87" t="s">
        <v>48</v>
      </c>
      <c r="F159" s="88">
        <v>408</v>
      </c>
      <c r="G159" s="30"/>
      <c r="H159" s="30"/>
      <c r="I159" s="65"/>
      <c r="J159" s="59"/>
      <c r="K159" s="70"/>
      <c r="L159" s="70"/>
    </row>
    <row r="160" spans="1:12" s="56" customFormat="1" x14ac:dyDescent="0.2">
      <c r="A160" s="57"/>
      <c r="B160" s="57"/>
      <c r="C160" s="57"/>
      <c r="D160" s="87" t="s">
        <v>712</v>
      </c>
      <c r="E160" s="87" t="s">
        <v>713</v>
      </c>
      <c r="F160" s="88">
        <v>187</v>
      </c>
      <c r="G160" s="30"/>
      <c r="H160" s="30"/>
      <c r="I160" s="65"/>
      <c r="J160" s="59"/>
      <c r="K160" s="70"/>
      <c r="L160" s="70"/>
    </row>
    <row r="161" spans="1:12" s="50" customFormat="1" x14ac:dyDescent="0.2">
      <c r="A161" s="46">
        <v>37</v>
      </c>
      <c r="B161" s="46" t="s">
        <v>565</v>
      </c>
      <c r="C161" s="46" t="s">
        <v>703</v>
      </c>
      <c r="D161" s="2" t="s">
        <v>714</v>
      </c>
      <c r="E161" s="2" t="s">
        <v>714</v>
      </c>
      <c r="F161" s="1">
        <v>1412</v>
      </c>
      <c r="G161" s="3">
        <v>1</v>
      </c>
      <c r="H161" s="3">
        <v>1</v>
      </c>
      <c r="I161" s="35" t="s">
        <v>1515</v>
      </c>
      <c r="J161" s="35" t="s">
        <v>1470</v>
      </c>
      <c r="K161" s="76" t="s">
        <v>221</v>
      </c>
      <c r="L161" s="92" t="s">
        <v>239</v>
      </c>
    </row>
    <row r="162" spans="1:12" s="61" customFormat="1" x14ac:dyDescent="0.2">
      <c r="A162" s="53">
        <v>38</v>
      </c>
      <c r="B162" s="53" t="s">
        <v>565</v>
      </c>
      <c r="C162" s="53" t="s">
        <v>703</v>
      </c>
      <c r="D162" s="12" t="s">
        <v>715</v>
      </c>
      <c r="E162" s="12"/>
      <c r="F162" s="13">
        <f>SUM(F163:F172)</f>
        <v>2010</v>
      </c>
      <c r="G162" s="14">
        <v>3</v>
      </c>
      <c r="H162" s="14">
        <v>3</v>
      </c>
      <c r="I162" s="54" t="s">
        <v>1516</v>
      </c>
      <c r="J162" s="54" t="s">
        <v>1470</v>
      </c>
      <c r="K162" s="69" t="s">
        <v>221</v>
      </c>
      <c r="L162" s="69" t="s">
        <v>1533</v>
      </c>
    </row>
    <row r="163" spans="1:12" s="61" customFormat="1" x14ac:dyDescent="0.2">
      <c r="A163" s="57"/>
      <c r="B163" s="57"/>
      <c r="C163" s="57"/>
      <c r="D163" s="87" t="s">
        <v>715</v>
      </c>
      <c r="E163" s="87" t="s">
        <v>715</v>
      </c>
      <c r="F163" s="88">
        <v>936</v>
      </c>
      <c r="G163" s="30"/>
      <c r="H163" s="30"/>
      <c r="I163" s="65"/>
      <c r="J163" s="59"/>
      <c r="K163" s="70"/>
      <c r="L163" s="71"/>
    </row>
    <row r="164" spans="1:12" s="61" customFormat="1" x14ac:dyDescent="0.2">
      <c r="A164" s="57"/>
      <c r="B164" s="57"/>
      <c r="C164" s="57"/>
      <c r="D164" s="87" t="s">
        <v>715</v>
      </c>
      <c r="E164" s="87" t="s">
        <v>716</v>
      </c>
      <c r="F164" s="88">
        <v>91</v>
      </c>
      <c r="G164" s="30"/>
      <c r="H164" s="30"/>
      <c r="I164" s="65"/>
      <c r="J164" s="59"/>
      <c r="K164" s="70"/>
      <c r="L164" s="71"/>
    </row>
    <row r="165" spans="1:12" s="61" customFormat="1" x14ac:dyDescent="0.2">
      <c r="A165" s="57"/>
      <c r="B165" s="57"/>
      <c r="C165" s="57"/>
      <c r="D165" s="87" t="s">
        <v>715</v>
      </c>
      <c r="E165" s="87" t="s">
        <v>717</v>
      </c>
      <c r="F165" s="88">
        <v>196</v>
      </c>
      <c r="G165" s="30"/>
      <c r="H165" s="30"/>
      <c r="I165" s="65"/>
      <c r="J165" s="59"/>
      <c r="K165" s="70"/>
      <c r="L165" s="71"/>
    </row>
    <row r="166" spans="1:12" s="61" customFormat="1" x14ac:dyDescent="0.2">
      <c r="A166" s="57"/>
      <c r="B166" s="57"/>
      <c r="C166" s="57"/>
      <c r="D166" s="87" t="s">
        <v>715</v>
      </c>
      <c r="E166" s="87" t="s">
        <v>718</v>
      </c>
      <c r="F166" s="88">
        <v>35</v>
      </c>
      <c r="G166" s="30"/>
      <c r="H166" s="30"/>
      <c r="I166" s="65"/>
      <c r="J166" s="59"/>
      <c r="K166" s="70"/>
      <c r="L166" s="71"/>
    </row>
    <row r="167" spans="1:12" s="56" customFormat="1" x14ac:dyDescent="0.2">
      <c r="A167" s="57"/>
      <c r="B167" s="57"/>
      <c r="C167" s="57"/>
      <c r="D167" s="87" t="s">
        <v>715</v>
      </c>
      <c r="E167" s="87" t="s">
        <v>719</v>
      </c>
      <c r="F167" s="88">
        <v>119</v>
      </c>
      <c r="G167" s="30"/>
      <c r="H167" s="30"/>
      <c r="I167" s="65"/>
      <c r="J167" s="59"/>
      <c r="K167" s="70"/>
      <c r="L167" s="70"/>
    </row>
    <row r="168" spans="1:12" s="56" customFormat="1" x14ac:dyDescent="0.2">
      <c r="A168" s="57"/>
      <c r="B168" s="57"/>
      <c r="C168" s="57"/>
      <c r="D168" s="87" t="s">
        <v>715</v>
      </c>
      <c r="E168" s="87" t="s">
        <v>720</v>
      </c>
      <c r="F168" s="88">
        <v>412</v>
      </c>
      <c r="G168" s="30"/>
      <c r="H168" s="30"/>
      <c r="I168" s="65"/>
      <c r="J168" s="59"/>
      <c r="K168" s="70"/>
      <c r="L168" s="70"/>
    </row>
    <row r="169" spans="1:12" s="56" customFormat="1" x14ac:dyDescent="0.2">
      <c r="A169" s="57"/>
      <c r="B169" s="57"/>
      <c r="C169" s="57"/>
      <c r="D169" s="87" t="s">
        <v>715</v>
      </c>
      <c r="E169" s="87" t="s">
        <v>721</v>
      </c>
      <c r="F169" s="88">
        <v>21</v>
      </c>
      <c r="G169" s="30"/>
      <c r="H169" s="30"/>
      <c r="I169" s="65"/>
      <c r="J169" s="59"/>
      <c r="K169" s="70"/>
      <c r="L169" s="70"/>
    </row>
    <row r="170" spans="1:12" s="56" customFormat="1" x14ac:dyDescent="0.2">
      <c r="A170" s="57"/>
      <c r="B170" s="57"/>
      <c r="C170" s="57"/>
      <c r="D170" s="87" t="s">
        <v>715</v>
      </c>
      <c r="E170" s="87" t="s">
        <v>722</v>
      </c>
      <c r="F170" s="88">
        <v>109</v>
      </c>
      <c r="G170" s="30"/>
      <c r="H170" s="30"/>
      <c r="I170" s="65"/>
      <c r="J170" s="59"/>
      <c r="K170" s="70"/>
      <c r="L170" s="70"/>
    </row>
    <row r="171" spans="1:12" s="56" customFormat="1" x14ac:dyDescent="0.2">
      <c r="A171" s="57"/>
      <c r="B171" s="57"/>
      <c r="C171" s="57"/>
      <c r="D171" s="87" t="s">
        <v>715</v>
      </c>
      <c r="E171" s="87" t="s">
        <v>723</v>
      </c>
      <c r="F171" s="88">
        <v>45</v>
      </c>
      <c r="G171" s="30"/>
      <c r="H171" s="30"/>
      <c r="I171" s="65"/>
      <c r="J171" s="59"/>
      <c r="K171" s="70"/>
      <c r="L171" s="70"/>
    </row>
    <row r="172" spans="1:12" s="56" customFormat="1" x14ac:dyDescent="0.2">
      <c r="A172" s="57"/>
      <c r="B172" s="57"/>
      <c r="C172" s="57"/>
      <c r="D172" s="87" t="s">
        <v>715</v>
      </c>
      <c r="E172" s="87" t="s">
        <v>724</v>
      </c>
      <c r="F172" s="88">
        <v>46</v>
      </c>
      <c r="G172" s="30"/>
      <c r="H172" s="30"/>
      <c r="I172" s="65"/>
      <c r="J172" s="59"/>
      <c r="K172" s="70"/>
      <c r="L172" s="70"/>
    </row>
    <row r="173" spans="1:12" s="50" customFormat="1" x14ac:dyDescent="0.2">
      <c r="A173" s="46">
        <v>39</v>
      </c>
      <c r="B173" s="46" t="s">
        <v>565</v>
      </c>
      <c r="C173" s="46" t="s">
        <v>703</v>
      </c>
      <c r="D173" s="2" t="s">
        <v>725</v>
      </c>
      <c r="E173" s="2" t="s">
        <v>725</v>
      </c>
      <c r="F173" s="1">
        <v>671</v>
      </c>
      <c r="G173" s="3">
        <v>1</v>
      </c>
      <c r="H173" s="3">
        <v>1</v>
      </c>
      <c r="I173" s="35" t="s">
        <v>1517</v>
      </c>
      <c r="J173" s="35" t="s">
        <v>1470</v>
      </c>
      <c r="K173" s="76" t="s">
        <v>221</v>
      </c>
      <c r="L173" s="92" t="s">
        <v>239</v>
      </c>
    </row>
    <row r="174" spans="1:12" x14ac:dyDescent="0.25">
      <c r="A174" s="46">
        <v>40</v>
      </c>
      <c r="B174" s="46" t="s">
        <v>565</v>
      </c>
      <c r="C174" s="46" t="s">
        <v>726</v>
      </c>
      <c r="D174" s="2" t="s">
        <v>727</v>
      </c>
      <c r="E174" s="2"/>
      <c r="F174" s="1">
        <v>1702</v>
      </c>
      <c r="G174" s="3">
        <v>1</v>
      </c>
      <c r="H174" s="3">
        <v>2</v>
      </c>
      <c r="I174" s="35" t="s">
        <v>1518</v>
      </c>
      <c r="J174" s="35" t="s">
        <v>1470</v>
      </c>
      <c r="K174" s="76" t="s">
        <v>221</v>
      </c>
      <c r="L174" s="92" t="s">
        <v>239</v>
      </c>
    </row>
    <row r="175" spans="1:12" x14ac:dyDescent="0.25">
      <c r="A175" s="46">
        <v>41</v>
      </c>
      <c r="B175" s="46" t="s">
        <v>565</v>
      </c>
      <c r="C175" s="46" t="s">
        <v>726</v>
      </c>
      <c r="D175" s="2" t="s">
        <v>728</v>
      </c>
      <c r="E175" s="2" t="s">
        <v>728</v>
      </c>
      <c r="F175" s="1">
        <v>420</v>
      </c>
      <c r="G175" s="3">
        <v>1</v>
      </c>
      <c r="H175" s="3">
        <v>1</v>
      </c>
      <c r="I175" s="35" t="s">
        <v>1519</v>
      </c>
      <c r="J175" s="35" t="s">
        <v>1470</v>
      </c>
      <c r="K175" s="76" t="s">
        <v>221</v>
      </c>
      <c r="L175" s="92" t="s">
        <v>238</v>
      </c>
    </row>
    <row r="176" spans="1:12" x14ac:dyDescent="0.25">
      <c r="A176" s="46">
        <v>42</v>
      </c>
      <c r="B176" s="46" t="s">
        <v>565</v>
      </c>
      <c r="C176" s="46" t="s">
        <v>726</v>
      </c>
      <c r="D176" s="2" t="s">
        <v>729</v>
      </c>
      <c r="E176" s="2" t="s">
        <v>729</v>
      </c>
      <c r="F176" s="1">
        <v>3359</v>
      </c>
      <c r="G176" s="3">
        <v>2</v>
      </c>
      <c r="H176" s="3">
        <v>2</v>
      </c>
      <c r="I176" s="35" t="s">
        <v>1520</v>
      </c>
      <c r="J176" s="35" t="s">
        <v>1470</v>
      </c>
      <c r="K176" s="76" t="s">
        <v>221</v>
      </c>
      <c r="L176" s="92" t="s">
        <v>238</v>
      </c>
    </row>
    <row r="177" spans="1:12" x14ac:dyDescent="0.25">
      <c r="A177" s="46">
        <v>43</v>
      </c>
      <c r="B177" s="46" t="s">
        <v>565</v>
      </c>
      <c r="C177" s="46" t="s">
        <v>726</v>
      </c>
      <c r="D177" s="2" t="s">
        <v>730</v>
      </c>
      <c r="E177" s="2"/>
      <c r="F177" s="1">
        <f>SUM(F178:F181)</f>
        <v>1345</v>
      </c>
      <c r="G177" s="3">
        <v>1</v>
      </c>
      <c r="H177" s="3">
        <v>1</v>
      </c>
      <c r="I177" s="35" t="s">
        <v>1521</v>
      </c>
      <c r="J177" s="35" t="s">
        <v>1470</v>
      </c>
      <c r="K177" s="76" t="s">
        <v>221</v>
      </c>
      <c r="L177" s="92" t="s">
        <v>238</v>
      </c>
    </row>
    <row r="178" spans="1:12" x14ac:dyDescent="0.2">
      <c r="A178" s="48"/>
      <c r="B178" s="48"/>
      <c r="C178" s="48"/>
      <c r="D178" s="93" t="s">
        <v>730</v>
      </c>
      <c r="E178" s="93" t="s">
        <v>730</v>
      </c>
      <c r="F178" s="94">
        <v>658</v>
      </c>
      <c r="G178" s="7"/>
      <c r="H178" s="7"/>
      <c r="I178" s="38"/>
      <c r="J178" s="23"/>
      <c r="K178" s="68"/>
      <c r="L178" s="68"/>
    </row>
    <row r="179" spans="1:12" x14ac:dyDescent="0.2">
      <c r="A179" s="48"/>
      <c r="B179" s="48"/>
      <c r="C179" s="48"/>
      <c r="D179" s="93" t="s">
        <v>730</v>
      </c>
      <c r="E179" s="177" t="s">
        <v>731</v>
      </c>
      <c r="F179" s="94">
        <v>201</v>
      </c>
      <c r="G179" s="7"/>
      <c r="H179" s="7"/>
      <c r="I179" s="38"/>
      <c r="J179" s="23"/>
      <c r="K179" s="68"/>
      <c r="L179" s="68"/>
    </row>
    <row r="180" spans="1:12" x14ac:dyDescent="0.2">
      <c r="A180" s="48"/>
      <c r="B180" s="48"/>
      <c r="C180" s="48"/>
      <c r="D180" s="93" t="s">
        <v>730</v>
      </c>
      <c r="E180" s="177"/>
      <c r="F180" s="94">
        <v>124</v>
      </c>
      <c r="G180" s="7"/>
      <c r="H180" s="7"/>
      <c r="I180" s="38"/>
      <c r="J180" s="23"/>
      <c r="K180" s="68"/>
      <c r="L180" s="68"/>
    </row>
    <row r="181" spans="1:12" x14ac:dyDescent="0.2">
      <c r="A181" s="48"/>
      <c r="B181" s="48"/>
      <c r="C181" s="48"/>
      <c r="D181" s="93" t="s">
        <v>730</v>
      </c>
      <c r="E181" s="93" t="s">
        <v>732</v>
      </c>
      <c r="F181" s="94">
        <v>362</v>
      </c>
      <c r="G181" s="7"/>
      <c r="H181" s="7"/>
      <c r="I181" s="38"/>
      <c r="J181" s="23"/>
      <c r="K181" s="68"/>
      <c r="L181" s="68"/>
    </row>
    <row r="182" spans="1:12" x14ac:dyDescent="0.25">
      <c r="A182" s="46">
        <v>44</v>
      </c>
      <c r="B182" s="46" t="s">
        <v>565</v>
      </c>
      <c r="C182" s="46" t="s">
        <v>726</v>
      </c>
      <c r="D182" s="2" t="s">
        <v>733</v>
      </c>
      <c r="E182" s="2"/>
      <c r="F182" s="1">
        <f>SUM(F183:F189)</f>
        <v>1624</v>
      </c>
      <c r="G182" s="3">
        <v>1</v>
      </c>
      <c r="H182" s="3">
        <v>1</v>
      </c>
      <c r="I182" s="35" t="s">
        <v>1522</v>
      </c>
      <c r="J182" s="35" t="s">
        <v>1470</v>
      </c>
      <c r="K182" s="76" t="s">
        <v>221</v>
      </c>
      <c r="L182" s="92" t="s">
        <v>1534</v>
      </c>
    </row>
    <row r="183" spans="1:12" x14ac:dyDescent="0.2">
      <c r="A183" s="48"/>
      <c r="B183" s="48"/>
      <c r="C183" s="48"/>
      <c r="D183" s="93" t="s">
        <v>733</v>
      </c>
      <c r="E183" s="93" t="s">
        <v>733</v>
      </c>
      <c r="F183" s="94">
        <v>152</v>
      </c>
      <c r="G183" s="7"/>
      <c r="H183" s="7"/>
      <c r="I183" s="38"/>
      <c r="J183" s="23"/>
      <c r="K183" s="68"/>
      <c r="L183" s="68"/>
    </row>
    <row r="184" spans="1:12" x14ac:dyDescent="0.2">
      <c r="A184" s="48"/>
      <c r="B184" s="48"/>
      <c r="C184" s="48"/>
      <c r="D184" s="93" t="s">
        <v>733</v>
      </c>
      <c r="E184" s="93" t="s">
        <v>734</v>
      </c>
      <c r="F184" s="94">
        <v>249</v>
      </c>
      <c r="G184" s="7"/>
      <c r="H184" s="7"/>
      <c r="I184" s="38"/>
      <c r="J184" s="23"/>
      <c r="K184" s="68"/>
      <c r="L184" s="68"/>
    </row>
    <row r="185" spans="1:12" x14ac:dyDescent="0.2">
      <c r="A185" s="48"/>
      <c r="B185" s="48"/>
      <c r="C185" s="48"/>
      <c r="D185" s="93" t="s">
        <v>733</v>
      </c>
      <c r="E185" s="93" t="s">
        <v>735</v>
      </c>
      <c r="F185" s="94">
        <v>476</v>
      </c>
      <c r="G185" s="7"/>
      <c r="H185" s="7"/>
      <c r="I185" s="38"/>
      <c r="J185" s="23"/>
      <c r="K185" s="68"/>
      <c r="L185" s="68"/>
    </row>
    <row r="186" spans="1:12" x14ac:dyDescent="0.2">
      <c r="A186" s="48"/>
      <c r="B186" s="48"/>
      <c r="C186" s="48"/>
      <c r="D186" s="93" t="s">
        <v>733</v>
      </c>
      <c r="E186" s="93" t="s">
        <v>736</v>
      </c>
      <c r="F186" s="94">
        <v>293</v>
      </c>
      <c r="G186" s="7"/>
      <c r="H186" s="7"/>
      <c r="I186" s="38"/>
      <c r="J186" s="23"/>
      <c r="K186" s="68"/>
      <c r="L186" s="68"/>
    </row>
    <row r="187" spans="1:12" x14ac:dyDescent="0.2">
      <c r="A187" s="48"/>
      <c r="B187" s="48"/>
      <c r="C187" s="48"/>
      <c r="D187" s="93" t="s">
        <v>733</v>
      </c>
      <c r="E187" s="93" t="s">
        <v>737</v>
      </c>
      <c r="F187" s="94">
        <v>168</v>
      </c>
      <c r="G187" s="7"/>
      <c r="H187" s="7"/>
      <c r="I187" s="38"/>
      <c r="J187" s="23"/>
      <c r="K187" s="68"/>
      <c r="L187" s="68"/>
    </row>
    <row r="188" spans="1:12" x14ac:dyDescent="0.2">
      <c r="A188" s="48"/>
      <c r="B188" s="48"/>
      <c r="C188" s="48"/>
      <c r="D188" s="93" t="s">
        <v>733</v>
      </c>
      <c r="E188" s="93" t="s">
        <v>738</v>
      </c>
      <c r="F188" s="94">
        <v>227</v>
      </c>
      <c r="G188" s="7"/>
      <c r="H188" s="7"/>
      <c r="I188" s="38"/>
      <c r="J188" s="23"/>
      <c r="K188" s="68"/>
      <c r="L188" s="68"/>
    </row>
    <row r="189" spans="1:12" x14ac:dyDescent="0.2">
      <c r="A189" s="48"/>
      <c r="B189" s="48"/>
      <c r="C189" s="48"/>
      <c r="D189" s="93" t="s">
        <v>733</v>
      </c>
      <c r="E189" s="93" t="s">
        <v>739</v>
      </c>
      <c r="F189" s="94">
        <v>59</v>
      </c>
      <c r="G189" s="7"/>
      <c r="H189" s="7"/>
      <c r="I189" s="38"/>
      <c r="J189" s="23"/>
      <c r="K189" s="68"/>
      <c r="L189" s="68"/>
    </row>
    <row r="190" spans="1:12" x14ac:dyDescent="0.25">
      <c r="A190" s="46">
        <v>45</v>
      </c>
      <c r="B190" s="46" t="s">
        <v>565</v>
      </c>
      <c r="C190" s="46" t="s">
        <v>740</v>
      </c>
      <c r="D190" s="2" t="s">
        <v>741</v>
      </c>
      <c r="E190" s="2"/>
      <c r="F190" s="1">
        <v>858</v>
      </c>
      <c r="G190" s="3">
        <v>2</v>
      </c>
      <c r="H190" s="3">
        <v>2</v>
      </c>
      <c r="I190" s="35"/>
      <c r="J190" s="35"/>
      <c r="K190" s="76"/>
      <c r="L190" s="92"/>
    </row>
    <row r="191" spans="1:12" x14ac:dyDescent="0.2">
      <c r="A191" s="48"/>
      <c r="B191" s="48"/>
      <c r="C191" s="48"/>
      <c r="D191" s="93" t="s">
        <v>742</v>
      </c>
      <c r="E191" s="93" t="s">
        <v>742</v>
      </c>
      <c r="F191" s="94">
        <v>321</v>
      </c>
      <c r="G191" s="7"/>
      <c r="H191" s="7"/>
      <c r="I191" s="62" t="s">
        <v>1523</v>
      </c>
      <c r="J191" s="62" t="s">
        <v>1470</v>
      </c>
      <c r="K191" s="73" t="s">
        <v>221</v>
      </c>
      <c r="L191" s="103" t="s">
        <v>238</v>
      </c>
    </row>
    <row r="192" spans="1:12" x14ac:dyDescent="0.2">
      <c r="A192" s="48"/>
      <c r="B192" s="48"/>
      <c r="C192" s="48"/>
      <c r="D192" s="93" t="s">
        <v>742</v>
      </c>
      <c r="E192" s="93" t="s">
        <v>743</v>
      </c>
      <c r="F192" s="94">
        <v>55</v>
      </c>
      <c r="G192" s="7"/>
      <c r="H192" s="7"/>
      <c r="I192" s="38"/>
      <c r="J192" s="23"/>
      <c r="K192" s="68"/>
      <c r="L192" s="68"/>
    </row>
    <row r="193" spans="1:12" x14ac:dyDescent="0.2">
      <c r="A193" s="48"/>
      <c r="B193" s="48"/>
      <c r="C193" s="48"/>
      <c r="D193" s="93" t="s">
        <v>742</v>
      </c>
      <c r="E193" s="93" t="s">
        <v>744</v>
      </c>
      <c r="F193" s="94">
        <v>72</v>
      </c>
      <c r="G193" s="7"/>
      <c r="H193" s="7"/>
      <c r="I193" s="38"/>
      <c r="J193" s="23"/>
      <c r="K193" s="68"/>
      <c r="L193" s="68"/>
    </row>
    <row r="194" spans="1:12" x14ac:dyDescent="0.2">
      <c r="A194" s="48"/>
      <c r="B194" s="48"/>
      <c r="C194" s="48"/>
      <c r="D194" s="93" t="s">
        <v>742</v>
      </c>
      <c r="E194" s="93" t="s">
        <v>745</v>
      </c>
      <c r="F194" s="94">
        <v>76</v>
      </c>
      <c r="G194" s="7"/>
      <c r="H194" s="7"/>
      <c r="I194" s="38"/>
      <c r="J194" s="23"/>
      <c r="K194" s="68"/>
      <c r="L194" s="68"/>
    </row>
    <row r="195" spans="1:12" x14ac:dyDescent="0.2">
      <c r="A195" s="48"/>
      <c r="B195" s="48"/>
      <c r="C195" s="48"/>
      <c r="D195" s="93" t="s">
        <v>746</v>
      </c>
      <c r="E195" s="93" t="s">
        <v>746</v>
      </c>
      <c r="F195" s="94">
        <v>134</v>
      </c>
      <c r="G195" s="7"/>
      <c r="H195" s="7"/>
      <c r="I195" s="62" t="s">
        <v>1524</v>
      </c>
      <c r="J195" s="62" t="s">
        <v>1470</v>
      </c>
      <c r="K195" s="73" t="s">
        <v>221</v>
      </c>
      <c r="L195" s="103" t="s">
        <v>238</v>
      </c>
    </row>
    <row r="196" spans="1:12" x14ac:dyDescent="0.2">
      <c r="A196" s="48"/>
      <c r="B196" s="48"/>
      <c r="C196" s="48"/>
      <c r="D196" s="93" t="s">
        <v>746</v>
      </c>
      <c r="E196" s="93" t="s">
        <v>747</v>
      </c>
      <c r="F196" s="94">
        <v>13</v>
      </c>
      <c r="G196" s="7"/>
      <c r="H196" s="7"/>
      <c r="I196" s="38"/>
      <c r="J196" s="23"/>
      <c r="K196" s="68"/>
      <c r="L196" s="68"/>
    </row>
    <row r="197" spans="1:12" x14ac:dyDescent="0.2">
      <c r="A197" s="48"/>
      <c r="B197" s="48"/>
      <c r="C197" s="48"/>
      <c r="D197" s="93" t="s">
        <v>746</v>
      </c>
      <c r="E197" s="93" t="s">
        <v>748</v>
      </c>
      <c r="F197" s="94">
        <v>159</v>
      </c>
      <c r="G197" s="7"/>
      <c r="H197" s="7"/>
      <c r="I197" s="38"/>
      <c r="J197" s="23"/>
      <c r="K197" s="68"/>
      <c r="L197" s="68"/>
    </row>
    <row r="198" spans="1:12" x14ac:dyDescent="0.2">
      <c r="A198" s="48"/>
      <c r="B198" s="48"/>
      <c r="C198" s="48"/>
      <c r="D198" s="93" t="s">
        <v>746</v>
      </c>
      <c r="E198" s="93" t="s">
        <v>749</v>
      </c>
      <c r="F198" s="94" t="s">
        <v>47</v>
      </c>
      <c r="G198" s="7"/>
      <c r="H198" s="7"/>
      <c r="I198" s="38"/>
      <c r="J198" s="23"/>
      <c r="K198" s="68"/>
      <c r="L198" s="68"/>
    </row>
    <row r="199" spans="1:12" x14ac:dyDescent="0.2">
      <c r="A199" s="48"/>
      <c r="B199" s="48"/>
      <c r="C199" s="48"/>
      <c r="D199" s="93" t="s">
        <v>746</v>
      </c>
      <c r="E199" s="93" t="s">
        <v>750</v>
      </c>
      <c r="F199" s="94" t="s">
        <v>47</v>
      </c>
      <c r="G199" s="7"/>
      <c r="H199" s="7"/>
      <c r="I199" s="38"/>
      <c r="J199" s="23"/>
      <c r="K199" s="68"/>
      <c r="L199" s="68"/>
    </row>
    <row r="200" spans="1:12" x14ac:dyDescent="0.2">
      <c r="A200" s="48"/>
      <c r="B200" s="48"/>
      <c r="C200" s="48"/>
      <c r="D200" s="93" t="s">
        <v>746</v>
      </c>
      <c r="E200" s="93" t="s">
        <v>751</v>
      </c>
      <c r="F200" s="94">
        <v>16</v>
      </c>
      <c r="G200" s="106"/>
      <c r="H200" s="106"/>
      <c r="I200" s="38"/>
      <c r="J200" s="23"/>
      <c r="K200" s="68"/>
      <c r="L200" s="68"/>
    </row>
    <row r="201" spans="1:12" s="56" customFormat="1" x14ac:dyDescent="0.25">
      <c r="A201" s="53">
        <v>46</v>
      </c>
      <c r="B201" s="53" t="s">
        <v>565</v>
      </c>
      <c r="C201" s="53" t="s">
        <v>740</v>
      </c>
      <c r="D201" s="12" t="s">
        <v>752</v>
      </c>
      <c r="E201" s="12"/>
      <c r="F201" s="13">
        <f>SUM(F202:F203)</f>
        <v>4464</v>
      </c>
      <c r="G201" s="14">
        <v>3</v>
      </c>
      <c r="H201" s="14">
        <v>3</v>
      </c>
      <c r="I201" s="54" t="s">
        <v>1525</v>
      </c>
      <c r="J201" s="54" t="s">
        <v>1470</v>
      </c>
      <c r="K201" s="69" t="s">
        <v>221</v>
      </c>
      <c r="L201" s="69" t="s">
        <v>238</v>
      </c>
    </row>
    <row r="202" spans="1:12" s="56" customFormat="1" x14ac:dyDescent="0.2">
      <c r="A202" s="57"/>
      <c r="B202" s="57"/>
      <c r="C202" s="57"/>
      <c r="D202" s="87" t="s">
        <v>752</v>
      </c>
      <c r="E202" s="87" t="s">
        <v>752</v>
      </c>
      <c r="F202" s="88">
        <v>4126</v>
      </c>
      <c r="G202" s="30"/>
      <c r="H202" s="30"/>
      <c r="I202" s="65"/>
      <c r="J202" s="59"/>
      <c r="K202" s="70"/>
      <c r="L202" s="70"/>
    </row>
    <row r="203" spans="1:12" s="56" customFormat="1" x14ac:dyDescent="0.2">
      <c r="A203" s="57"/>
      <c r="B203" s="57"/>
      <c r="C203" s="57"/>
      <c r="D203" s="87" t="s">
        <v>752</v>
      </c>
      <c r="E203" s="87" t="s">
        <v>753</v>
      </c>
      <c r="F203" s="88">
        <v>338</v>
      </c>
      <c r="G203" s="30"/>
      <c r="H203" s="30"/>
      <c r="I203" s="65"/>
      <c r="J203" s="59"/>
      <c r="K203" s="70"/>
      <c r="L203" s="70"/>
    </row>
    <row r="204" spans="1:12" s="56" customFormat="1" x14ac:dyDescent="0.25">
      <c r="A204" s="53">
        <v>47</v>
      </c>
      <c r="B204" s="53" t="s">
        <v>565</v>
      </c>
      <c r="C204" s="53" t="s">
        <v>740</v>
      </c>
      <c r="D204" s="12" t="s">
        <v>754</v>
      </c>
      <c r="E204" s="12"/>
      <c r="F204" s="13">
        <f>SUM(F205:F207)</f>
        <v>2451</v>
      </c>
      <c r="G204" s="14">
        <v>2</v>
      </c>
      <c r="H204" s="14">
        <v>2</v>
      </c>
      <c r="I204" s="54" t="s">
        <v>1526</v>
      </c>
      <c r="J204" s="54" t="s">
        <v>1470</v>
      </c>
      <c r="K204" s="69" t="s">
        <v>221</v>
      </c>
      <c r="L204" s="69" t="s">
        <v>238</v>
      </c>
    </row>
    <row r="205" spans="1:12" s="56" customFormat="1" x14ac:dyDescent="0.2">
      <c r="A205" s="57"/>
      <c r="B205" s="57"/>
      <c r="C205" s="57"/>
      <c r="D205" s="87" t="s">
        <v>754</v>
      </c>
      <c r="E205" s="87" t="s">
        <v>754</v>
      </c>
      <c r="F205" s="88">
        <v>1058</v>
      </c>
      <c r="G205" s="30"/>
      <c r="H205" s="30"/>
      <c r="I205" s="65"/>
      <c r="J205" s="59"/>
      <c r="K205" s="70"/>
      <c r="L205" s="70"/>
    </row>
    <row r="206" spans="1:12" s="56" customFormat="1" x14ac:dyDescent="0.2">
      <c r="A206" s="57"/>
      <c r="B206" s="57"/>
      <c r="C206" s="57"/>
      <c r="D206" s="87" t="s">
        <v>754</v>
      </c>
      <c r="E206" s="87" t="s">
        <v>755</v>
      </c>
      <c r="F206" s="88">
        <v>319</v>
      </c>
      <c r="G206" s="30"/>
      <c r="H206" s="30"/>
      <c r="I206" s="65"/>
      <c r="J206" s="59"/>
      <c r="K206" s="70"/>
      <c r="L206" s="70"/>
    </row>
    <row r="207" spans="1:12" s="56" customFormat="1" x14ac:dyDescent="0.2">
      <c r="A207" s="57"/>
      <c r="B207" s="57"/>
      <c r="C207" s="57"/>
      <c r="D207" s="87" t="s">
        <v>754</v>
      </c>
      <c r="E207" s="87" t="s">
        <v>756</v>
      </c>
      <c r="F207" s="88">
        <v>1074</v>
      </c>
      <c r="G207" s="30"/>
      <c r="H207" s="30"/>
      <c r="I207" s="65"/>
      <c r="J207" s="59"/>
      <c r="K207" s="70"/>
      <c r="L207" s="70"/>
    </row>
    <row r="208" spans="1:12" x14ac:dyDescent="0.25">
      <c r="A208" s="46">
        <v>48</v>
      </c>
      <c r="B208" s="46" t="s">
        <v>565</v>
      </c>
      <c r="C208" s="46" t="s">
        <v>740</v>
      </c>
      <c r="D208" s="2" t="s">
        <v>757</v>
      </c>
      <c r="E208" s="2" t="s">
        <v>757</v>
      </c>
      <c r="F208" s="1">
        <v>2067</v>
      </c>
      <c r="G208" s="3">
        <v>1</v>
      </c>
      <c r="H208" s="3">
        <v>1</v>
      </c>
      <c r="I208" s="35" t="s">
        <v>1527</v>
      </c>
      <c r="J208" s="35" t="s">
        <v>1470</v>
      </c>
      <c r="K208" s="76" t="s">
        <v>221</v>
      </c>
      <c r="L208" s="92" t="s">
        <v>238</v>
      </c>
    </row>
    <row r="209" spans="1:12" s="56" customFormat="1" x14ac:dyDescent="0.25">
      <c r="A209" s="53">
        <v>49</v>
      </c>
      <c r="B209" s="53" t="s">
        <v>565</v>
      </c>
      <c r="C209" s="53" t="s">
        <v>740</v>
      </c>
      <c r="D209" s="12" t="s">
        <v>758</v>
      </c>
      <c r="E209" s="12" t="s">
        <v>758</v>
      </c>
      <c r="F209" s="13">
        <v>5090</v>
      </c>
      <c r="G209" s="14">
        <v>3</v>
      </c>
      <c r="H209" s="14">
        <v>3</v>
      </c>
      <c r="I209" s="54" t="s">
        <v>1528</v>
      </c>
      <c r="J209" s="54" t="s">
        <v>1470</v>
      </c>
      <c r="K209" s="69" t="s">
        <v>221</v>
      </c>
      <c r="L209" s="69" t="s">
        <v>238</v>
      </c>
    </row>
  </sheetData>
  <autoFilter ref="A1:N209"/>
  <mergeCells count="1">
    <mergeCell ref="E179:E180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L197"/>
  <sheetViews>
    <sheetView zoomScale="90" zoomScaleNormal="90" zoomScaleSheetLayoutView="100" workbookViewId="0">
      <pane xSplit="9" ySplit="1" topLeftCell="K2" activePane="bottomRight" state="frozen"/>
      <selection pane="topRight" activeCell="D1" sqref="D1"/>
      <selection pane="bottomLeft" activeCell="A4" sqref="A4"/>
      <selection pane="bottomRight" activeCell="D17" sqref="D17"/>
    </sheetView>
  </sheetViews>
  <sheetFormatPr defaultColWidth="14.140625" defaultRowHeight="12" x14ac:dyDescent="0.25"/>
  <cols>
    <col min="1" max="1" width="3.7109375" style="51" customWidth="1"/>
    <col min="2" max="2" width="10.5703125" style="51" customWidth="1"/>
    <col min="3" max="3" width="21.28515625" style="131" customWidth="1"/>
    <col min="4" max="4" width="27.28515625" style="51" customWidth="1"/>
    <col min="5" max="5" width="15" style="51" customWidth="1"/>
    <col min="6" max="6" width="9.85546875" style="51" customWidth="1"/>
    <col min="7" max="8" width="5.5703125" style="51" customWidth="1"/>
    <col min="9" max="9" width="48.28515625" style="52" customWidth="1"/>
    <col min="10" max="10" width="35" style="52" customWidth="1"/>
    <col min="11" max="11" width="23" style="45" customWidth="1"/>
    <col min="12" max="12" width="43.42578125" style="72" customWidth="1"/>
    <col min="13" max="16384" width="14.140625" style="45"/>
  </cols>
  <sheetData>
    <row r="1" spans="1:12" ht="120.75" customHeight="1" x14ac:dyDescent="0.25">
      <c r="A1" s="40" t="s">
        <v>0</v>
      </c>
      <c r="B1" s="40" t="s">
        <v>1</v>
      </c>
      <c r="C1" s="122" t="s">
        <v>2</v>
      </c>
      <c r="D1" s="41" t="s">
        <v>42</v>
      </c>
      <c r="E1" s="40" t="s">
        <v>43</v>
      </c>
      <c r="F1" s="33" t="s">
        <v>44</v>
      </c>
      <c r="G1" s="33" t="s">
        <v>45</v>
      </c>
      <c r="H1" s="33" t="s">
        <v>46</v>
      </c>
      <c r="I1" s="43" t="s">
        <v>3</v>
      </c>
      <c r="J1" s="43" t="s">
        <v>41</v>
      </c>
      <c r="K1" s="44" t="s">
        <v>38</v>
      </c>
      <c r="L1" s="44" t="s">
        <v>267</v>
      </c>
    </row>
    <row r="2" spans="1:12" s="56" customFormat="1" x14ac:dyDescent="0.25">
      <c r="A2" s="53">
        <v>1</v>
      </c>
      <c r="B2" s="53" t="s">
        <v>4</v>
      </c>
      <c r="C2" s="123" t="s">
        <v>9</v>
      </c>
      <c r="D2" s="12" t="s">
        <v>227</v>
      </c>
      <c r="E2" s="12"/>
      <c r="F2" s="13">
        <f>F3+937</f>
        <v>2806</v>
      </c>
      <c r="G2" s="14">
        <v>2</v>
      </c>
      <c r="H2" s="14">
        <v>2</v>
      </c>
      <c r="I2" s="54" t="s">
        <v>242</v>
      </c>
      <c r="J2" s="54" t="s">
        <v>39</v>
      </c>
      <c r="K2" s="55" t="s">
        <v>221</v>
      </c>
      <c r="L2" s="69" t="s">
        <v>238</v>
      </c>
    </row>
    <row r="3" spans="1:12" s="56" customFormat="1" x14ac:dyDescent="0.2">
      <c r="A3" s="57"/>
      <c r="B3" s="124" t="s">
        <v>4</v>
      </c>
      <c r="C3" s="125" t="s">
        <v>9</v>
      </c>
      <c r="D3" s="108" t="s">
        <v>111</v>
      </c>
      <c r="E3" s="108" t="s">
        <v>111</v>
      </c>
      <c r="F3" s="109">
        <v>1869</v>
      </c>
      <c r="G3" s="32"/>
      <c r="H3" s="32"/>
      <c r="I3" s="85"/>
      <c r="J3" s="59"/>
      <c r="K3" s="60"/>
      <c r="L3" s="70"/>
    </row>
    <row r="4" spans="1:12" s="56" customFormat="1" x14ac:dyDescent="0.2">
      <c r="A4" s="57"/>
      <c r="B4" s="124" t="s">
        <v>4</v>
      </c>
      <c r="C4" s="125" t="s">
        <v>9</v>
      </c>
      <c r="D4" s="108" t="s">
        <v>112</v>
      </c>
      <c r="E4" s="108" t="s">
        <v>112</v>
      </c>
      <c r="F4" s="109">
        <v>937</v>
      </c>
      <c r="G4" s="110"/>
      <c r="H4" s="110"/>
      <c r="I4" s="85"/>
      <c r="J4" s="59"/>
      <c r="K4" s="60"/>
      <c r="L4" s="70"/>
    </row>
    <row r="5" spans="1:12" x14ac:dyDescent="0.25">
      <c r="A5" s="46">
        <v>2</v>
      </c>
      <c r="B5" s="46" t="s">
        <v>4</v>
      </c>
      <c r="C5" s="126" t="s">
        <v>9</v>
      </c>
      <c r="D5" s="2" t="s">
        <v>117</v>
      </c>
      <c r="E5" s="2"/>
      <c r="F5" s="1">
        <v>232</v>
      </c>
      <c r="G5" s="3">
        <v>1</v>
      </c>
      <c r="H5" s="3">
        <v>1</v>
      </c>
      <c r="I5" s="35" t="s">
        <v>241</v>
      </c>
      <c r="J5" s="35" t="s">
        <v>39</v>
      </c>
      <c r="K5" s="47" t="s">
        <v>221</v>
      </c>
      <c r="L5" s="76" t="s">
        <v>238</v>
      </c>
    </row>
    <row r="6" spans="1:12" x14ac:dyDescent="0.2">
      <c r="A6" s="48"/>
      <c r="B6" s="40" t="s">
        <v>4</v>
      </c>
      <c r="C6" s="122" t="s">
        <v>9</v>
      </c>
      <c r="D6" s="111" t="s">
        <v>117</v>
      </c>
      <c r="E6" s="111" t="s">
        <v>118</v>
      </c>
      <c r="F6" s="94">
        <v>93</v>
      </c>
      <c r="G6" s="10"/>
      <c r="H6" s="10"/>
      <c r="I6" s="96"/>
      <c r="J6" s="23"/>
      <c r="K6" s="24"/>
      <c r="L6" s="68"/>
    </row>
    <row r="7" spans="1:12" x14ac:dyDescent="0.2">
      <c r="A7" s="48"/>
      <c r="B7" s="40" t="s">
        <v>4</v>
      </c>
      <c r="C7" s="122" t="s">
        <v>9</v>
      </c>
      <c r="D7" s="111" t="s">
        <v>117</v>
      </c>
      <c r="E7" s="111" t="s">
        <v>119</v>
      </c>
      <c r="F7" s="94">
        <v>69</v>
      </c>
      <c r="G7" s="100"/>
      <c r="H7" s="100"/>
      <c r="I7" s="96"/>
      <c r="J7" s="23"/>
      <c r="K7" s="24"/>
      <c r="L7" s="68"/>
    </row>
    <row r="8" spans="1:12" x14ac:dyDescent="0.2">
      <c r="A8" s="48"/>
      <c r="B8" s="40" t="s">
        <v>4</v>
      </c>
      <c r="C8" s="122" t="s">
        <v>9</v>
      </c>
      <c r="D8" s="111" t="s">
        <v>117</v>
      </c>
      <c r="E8" s="111" t="s">
        <v>120</v>
      </c>
      <c r="F8" s="94">
        <v>58</v>
      </c>
      <c r="G8" s="100"/>
      <c r="H8" s="100"/>
      <c r="I8" s="96"/>
      <c r="J8" s="23"/>
      <c r="K8" s="24"/>
      <c r="L8" s="68"/>
    </row>
    <row r="9" spans="1:12" x14ac:dyDescent="0.2">
      <c r="A9" s="48"/>
      <c r="B9" s="40" t="s">
        <v>4</v>
      </c>
      <c r="C9" s="122" t="s">
        <v>9</v>
      </c>
      <c r="D9" s="111" t="s">
        <v>117</v>
      </c>
      <c r="E9" s="111" t="s">
        <v>121</v>
      </c>
      <c r="F9" s="94" t="s">
        <v>47</v>
      </c>
      <c r="G9" s="100"/>
      <c r="H9" s="100"/>
      <c r="I9" s="96"/>
      <c r="J9" s="23"/>
      <c r="K9" s="24"/>
      <c r="L9" s="68"/>
    </row>
    <row r="10" spans="1:12" x14ac:dyDescent="0.2">
      <c r="A10" s="48"/>
      <c r="B10" s="40" t="s">
        <v>4</v>
      </c>
      <c r="C10" s="122" t="s">
        <v>9</v>
      </c>
      <c r="D10" s="111" t="s">
        <v>117</v>
      </c>
      <c r="E10" s="111" t="s">
        <v>122</v>
      </c>
      <c r="F10" s="94" t="s">
        <v>47</v>
      </c>
      <c r="G10" s="100"/>
      <c r="H10" s="100"/>
      <c r="I10" s="96"/>
      <c r="J10" s="23"/>
      <c r="K10" s="24"/>
      <c r="L10" s="68"/>
    </row>
    <row r="11" spans="1:12" s="56" customFormat="1" x14ac:dyDescent="0.25">
      <c r="A11" s="53">
        <v>3</v>
      </c>
      <c r="B11" s="53" t="s">
        <v>4</v>
      </c>
      <c r="C11" s="123" t="s">
        <v>9</v>
      </c>
      <c r="D11" s="12" t="s">
        <v>229</v>
      </c>
      <c r="E11" s="12"/>
      <c r="F11" s="13">
        <f>F12+576</f>
        <v>2492</v>
      </c>
      <c r="G11" s="14">
        <v>2</v>
      </c>
      <c r="H11" s="14">
        <v>2</v>
      </c>
      <c r="I11" s="54" t="s">
        <v>243</v>
      </c>
      <c r="J11" s="54" t="s">
        <v>39</v>
      </c>
      <c r="K11" s="55" t="s">
        <v>221</v>
      </c>
      <c r="L11" s="69" t="s">
        <v>238</v>
      </c>
    </row>
    <row r="12" spans="1:12" s="56" customFormat="1" x14ac:dyDescent="0.2">
      <c r="A12" s="57"/>
      <c r="B12" s="124" t="s">
        <v>4</v>
      </c>
      <c r="C12" s="125" t="s">
        <v>9</v>
      </c>
      <c r="D12" s="112" t="s">
        <v>110</v>
      </c>
      <c r="E12" s="112" t="s">
        <v>110</v>
      </c>
      <c r="F12" s="88">
        <v>1916</v>
      </c>
      <c r="G12" s="32"/>
      <c r="H12" s="32"/>
      <c r="I12" s="85"/>
      <c r="J12" s="59"/>
      <c r="K12" s="60"/>
      <c r="L12" s="70"/>
    </row>
    <row r="13" spans="1:12" s="56" customFormat="1" x14ac:dyDescent="0.2">
      <c r="A13" s="57"/>
      <c r="B13" s="124" t="s">
        <v>4</v>
      </c>
      <c r="C13" s="125" t="s">
        <v>9</v>
      </c>
      <c r="D13" s="112" t="s">
        <v>228</v>
      </c>
      <c r="E13" s="112" t="s">
        <v>228</v>
      </c>
      <c r="F13" s="88">
        <v>576</v>
      </c>
      <c r="G13" s="32"/>
      <c r="H13" s="32"/>
      <c r="I13" s="85"/>
      <c r="J13" s="59"/>
      <c r="K13" s="60"/>
      <c r="L13" s="70"/>
    </row>
    <row r="14" spans="1:12" x14ac:dyDescent="0.25">
      <c r="A14" s="46">
        <v>4</v>
      </c>
      <c r="B14" s="46" t="s">
        <v>4</v>
      </c>
      <c r="C14" s="126" t="s">
        <v>9</v>
      </c>
      <c r="D14" s="2" t="s">
        <v>116</v>
      </c>
      <c r="E14" s="2" t="s">
        <v>116</v>
      </c>
      <c r="F14" s="1">
        <v>620</v>
      </c>
      <c r="G14" s="3">
        <v>1</v>
      </c>
      <c r="H14" s="3">
        <v>1</v>
      </c>
      <c r="I14" s="35" t="s">
        <v>244</v>
      </c>
      <c r="J14" s="35" t="s">
        <v>39</v>
      </c>
      <c r="K14" s="47" t="s">
        <v>221</v>
      </c>
      <c r="L14" s="76" t="s">
        <v>238</v>
      </c>
    </row>
    <row r="15" spans="1:12" s="56" customFormat="1" x14ac:dyDescent="0.25">
      <c r="A15" s="53">
        <v>5</v>
      </c>
      <c r="B15" s="53" t="s">
        <v>4</v>
      </c>
      <c r="C15" s="123" t="s">
        <v>9</v>
      </c>
      <c r="D15" s="12" t="s">
        <v>230</v>
      </c>
      <c r="E15" s="12"/>
      <c r="F15" s="13">
        <f>SUM(F16:F19)</f>
        <v>3735</v>
      </c>
      <c r="G15" s="14">
        <v>3</v>
      </c>
      <c r="H15" s="14">
        <v>3</v>
      </c>
      <c r="I15" s="54"/>
      <c r="J15" s="54"/>
      <c r="K15" s="55"/>
      <c r="L15" s="69"/>
    </row>
    <row r="16" spans="1:12" s="56" customFormat="1" x14ac:dyDescent="0.2">
      <c r="A16" s="57"/>
      <c r="B16" s="124" t="s">
        <v>4</v>
      </c>
      <c r="C16" s="125" t="s">
        <v>9</v>
      </c>
      <c r="D16" s="112" t="s">
        <v>106</v>
      </c>
      <c r="E16" s="112" t="s">
        <v>106</v>
      </c>
      <c r="F16" s="88">
        <v>735</v>
      </c>
      <c r="G16" s="113"/>
      <c r="H16" s="113"/>
      <c r="I16" s="85"/>
      <c r="J16" s="59"/>
      <c r="K16" s="60"/>
      <c r="L16" s="70"/>
    </row>
    <row r="17" spans="1:12" s="56" customFormat="1" x14ac:dyDescent="0.2">
      <c r="A17" s="57"/>
      <c r="B17" s="124" t="s">
        <v>4</v>
      </c>
      <c r="C17" s="125" t="s">
        <v>9</v>
      </c>
      <c r="D17" s="112" t="s">
        <v>106</v>
      </c>
      <c r="E17" s="112" t="s">
        <v>107</v>
      </c>
      <c r="F17" s="88">
        <v>178</v>
      </c>
      <c r="G17" s="32"/>
      <c r="H17" s="32"/>
      <c r="I17" s="85"/>
      <c r="J17" s="59"/>
      <c r="K17" s="60"/>
      <c r="L17" s="70"/>
    </row>
    <row r="18" spans="1:12" s="56" customFormat="1" x14ac:dyDescent="0.2">
      <c r="A18" s="57"/>
      <c r="B18" s="124" t="s">
        <v>4</v>
      </c>
      <c r="C18" s="125" t="s">
        <v>9</v>
      </c>
      <c r="D18" s="112" t="s">
        <v>108</v>
      </c>
      <c r="E18" s="112" t="s">
        <v>108</v>
      </c>
      <c r="F18" s="88">
        <v>2003</v>
      </c>
      <c r="G18" s="113"/>
      <c r="H18" s="113"/>
      <c r="I18" s="63" t="s">
        <v>253</v>
      </c>
      <c r="J18" s="63" t="s">
        <v>39</v>
      </c>
      <c r="K18" s="64" t="s">
        <v>221</v>
      </c>
      <c r="L18" s="75" t="s">
        <v>238</v>
      </c>
    </row>
    <row r="19" spans="1:12" s="56" customFormat="1" x14ac:dyDescent="0.2">
      <c r="A19" s="57"/>
      <c r="B19" s="124" t="s">
        <v>4</v>
      </c>
      <c r="C19" s="125" t="s">
        <v>9</v>
      </c>
      <c r="D19" s="112" t="s">
        <v>109</v>
      </c>
      <c r="E19" s="112" t="s">
        <v>109</v>
      </c>
      <c r="F19" s="88">
        <v>819</v>
      </c>
      <c r="G19" s="105"/>
      <c r="H19" s="105"/>
      <c r="I19" s="85"/>
      <c r="J19" s="59"/>
      <c r="K19" s="60"/>
      <c r="L19" s="58"/>
    </row>
    <row r="20" spans="1:12" s="56" customFormat="1" ht="24" x14ac:dyDescent="0.25">
      <c r="A20" s="53">
        <v>6</v>
      </c>
      <c r="B20" s="53" t="s">
        <v>4</v>
      </c>
      <c r="C20" s="123" t="s">
        <v>9</v>
      </c>
      <c r="D20" s="12" t="s">
        <v>231</v>
      </c>
      <c r="E20" s="12"/>
      <c r="F20" s="13">
        <f>SUM(F21:F23)</f>
        <v>2211</v>
      </c>
      <c r="G20" s="14">
        <v>2</v>
      </c>
      <c r="H20" s="14">
        <v>3</v>
      </c>
      <c r="I20" s="54" t="s">
        <v>245</v>
      </c>
      <c r="J20" s="54" t="s">
        <v>39</v>
      </c>
      <c r="K20" s="55" t="s">
        <v>221</v>
      </c>
      <c r="L20" s="127" t="s">
        <v>239</v>
      </c>
    </row>
    <row r="21" spans="1:12" s="56" customFormat="1" x14ac:dyDescent="0.2">
      <c r="A21" s="57"/>
      <c r="B21" s="124" t="s">
        <v>4</v>
      </c>
      <c r="C21" s="125" t="s">
        <v>9</v>
      </c>
      <c r="D21" s="112" t="s">
        <v>113</v>
      </c>
      <c r="E21" s="112" t="s">
        <v>113</v>
      </c>
      <c r="F21" s="88">
        <v>1624</v>
      </c>
      <c r="G21" s="32"/>
      <c r="H21" s="32"/>
      <c r="I21" s="85"/>
      <c r="J21" s="59"/>
      <c r="K21" s="60"/>
      <c r="L21" s="58"/>
    </row>
    <row r="22" spans="1:12" s="56" customFormat="1" x14ac:dyDescent="0.2">
      <c r="A22" s="57"/>
      <c r="B22" s="124" t="s">
        <v>4</v>
      </c>
      <c r="C22" s="125" t="s">
        <v>9</v>
      </c>
      <c r="D22" s="112" t="s">
        <v>113</v>
      </c>
      <c r="E22" s="112" t="s">
        <v>114</v>
      </c>
      <c r="F22" s="88">
        <v>88</v>
      </c>
      <c r="G22" s="114"/>
      <c r="H22" s="114"/>
      <c r="I22" s="85"/>
      <c r="J22" s="59"/>
      <c r="K22" s="60"/>
      <c r="L22" s="58"/>
    </row>
    <row r="23" spans="1:12" s="56" customFormat="1" x14ac:dyDescent="0.2">
      <c r="A23" s="57"/>
      <c r="B23" s="124" t="s">
        <v>4</v>
      </c>
      <c r="C23" s="125" t="s">
        <v>9</v>
      </c>
      <c r="D23" s="112" t="s">
        <v>115</v>
      </c>
      <c r="E23" s="112" t="s">
        <v>115</v>
      </c>
      <c r="F23" s="88">
        <v>499</v>
      </c>
      <c r="G23" s="105"/>
      <c r="H23" s="105"/>
      <c r="I23" s="85"/>
      <c r="J23" s="59"/>
      <c r="K23" s="60"/>
      <c r="L23" s="58"/>
    </row>
    <row r="24" spans="1:12" s="56" customFormat="1" ht="36" x14ac:dyDescent="0.25">
      <c r="A24" s="53">
        <v>7</v>
      </c>
      <c r="B24" s="53" t="s">
        <v>4</v>
      </c>
      <c r="C24" s="123" t="s">
        <v>9</v>
      </c>
      <c r="D24" s="12" t="s">
        <v>49</v>
      </c>
      <c r="E24" s="12" t="s">
        <v>49</v>
      </c>
      <c r="F24" s="13">
        <v>1277</v>
      </c>
      <c r="G24" s="14">
        <v>2</v>
      </c>
      <c r="H24" s="14">
        <v>4</v>
      </c>
      <c r="I24" s="54" t="s">
        <v>246</v>
      </c>
      <c r="J24" s="54" t="s">
        <v>40</v>
      </c>
      <c r="K24" s="55" t="s">
        <v>37</v>
      </c>
      <c r="L24" s="127" t="s">
        <v>240</v>
      </c>
    </row>
    <row r="25" spans="1:12" s="56" customFormat="1" x14ac:dyDescent="0.25">
      <c r="A25" s="53">
        <v>8</v>
      </c>
      <c r="B25" s="53" t="s">
        <v>4</v>
      </c>
      <c r="C25" s="123" t="s">
        <v>5</v>
      </c>
      <c r="D25" s="12" t="s">
        <v>82</v>
      </c>
      <c r="E25" s="12"/>
      <c r="F25" s="13">
        <f>SUM(F26:F27)</f>
        <v>3351</v>
      </c>
      <c r="G25" s="14">
        <v>2</v>
      </c>
      <c r="H25" s="14">
        <v>2</v>
      </c>
      <c r="I25" s="54" t="s">
        <v>247</v>
      </c>
      <c r="J25" s="54" t="s">
        <v>39</v>
      </c>
      <c r="K25" s="69" t="s">
        <v>221</v>
      </c>
      <c r="L25" s="127" t="s">
        <v>238</v>
      </c>
    </row>
    <row r="26" spans="1:12" s="56" customFormat="1" x14ac:dyDescent="0.2">
      <c r="A26" s="57"/>
      <c r="B26" s="124" t="s">
        <v>4</v>
      </c>
      <c r="C26" s="125" t="s">
        <v>5</v>
      </c>
      <c r="D26" s="112" t="s">
        <v>82</v>
      </c>
      <c r="E26" s="112" t="s">
        <v>82</v>
      </c>
      <c r="F26" s="88">
        <v>3306</v>
      </c>
      <c r="G26" s="32"/>
      <c r="H26" s="32"/>
      <c r="I26" s="65"/>
      <c r="J26" s="59"/>
      <c r="K26" s="60"/>
      <c r="L26" s="64"/>
    </row>
    <row r="27" spans="1:12" s="56" customFormat="1" x14ac:dyDescent="0.2">
      <c r="A27" s="57"/>
      <c r="B27" s="124" t="s">
        <v>4</v>
      </c>
      <c r="C27" s="125" t="s">
        <v>5</v>
      </c>
      <c r="D27" s="112" t="s">
        <v>82</v>
      </c>
      <c r="E27" s="112" t="s">
        <v>83</v>
      </c>
      <c r="F27" s="88">
        <v>45</v>
      </c>
      <c r="G27" s="115"/>
      <c r="H27" s="115"/>
      <c r="I27" s="65"/>
      <c r="J27" s="59"/>
      <c r="K27" s="60"/>
      <c r="L27" s="64"/>
    </row>
    <row r="28" spans="1:12" x14ac:dyDescent="0.25">
      <c r="A28" s="46">
        <v>9</v>
      </c>
      <c r="B28" s="46" t="s">
        <v>4</v>
      </c>
      <c r="C28" s="126" t="s">
        <v>5</v>
      </c>
      <c r="D28" s="2" t="s">
        <v>223</v>
      </c>
      <c r="E28" s="2"/>
      <c r="F28" s="1">
        <v>1646</v>
      </c>
      <c r="G28" s="3">
        <v>1</v>
      </c>
      <c r="H28" s="3">
        <v>1</v>
      </c>
      <c r="I28" s="35" t="s">
        <v>248</v>
      </c>
      <c r="J28" s="35" t="s">
        <v>39</v>
      </c>
      <c r="K28" s="76" t="s">
        <v>221</v>
      </c>
      <c r="L28" s="128" t="s">
        <v>238</v>
      </c>
    </row>
    <row r="29" spans="1:12" x14ac:dyDescent="0.2">
      <c r="A29" s="48"/>
      <c r="B29" s="40" t="s">
        <v>4</v>
      </c>
      <c r="C29" s="122" t="s">
        <v>5</v>
      </c>
      <c r="D29" s="111" t="s">
        <v>68</v>
      </c>
      <c r="E29" s="111" t="s">
        <v>69</v>
      </c>
      <c r="F29" s="94">
        <v>143</v>
      </c>
      <c r="G29" s="10"/>
      <c r="H29" s="10"/>
      <c r="I29" s="38"/>
      <c r="J29" s="23"/>
      <c r="K29" s="24"/>
      <c r="L29" s="43"/>
    </row>
    <row r="30" spans="1:12" x14ac:dyDescent="0.2">
      <c r="A30" s="48"/>
      <c r="B30" s="40" t="s">
        <v>4</v>
      </c>
      <c r="C30" s="122" t="s">
        <v>5</v>
      </c>
      <c r="D30" s="111" t="s">
        <v>68</v>
      </c>
      <c r="E30" s="111" t="s">
        <v>70</v>
      </c>
      <c r="F30" s="94">
        <v>267</v>
      </c>
      <c r="G30" s="116"/>
      <c r="H30" s="116"/>
      <c r="I30" s="38"/>
      <c r="J30" s="23"/>
      <c r="K30" s="24"/>
      <c r="L30" s="43"/>
    </row>
    <row r="31" spans="1:12" x14ac:dyDescent="0.2">
      <c r="A31" s="48"/>
      <c r="B31" s="40" t="s">
        <v>4</v>
      </c>
      <c r="C31" s="122" t="s">
        <v>5</v>
      </c>
      <c r="D31" s="111" t="s">
        <v>67</v>
      </c>
      <c r="E31" s="111" t="s">
        <v>67</v>
      </c>
      <c r="F31" s="94">
        <v>680</v>
      </c>
      <c r="G31" s="116"/>
      <c r="H31" s="116"/>
      <c r="I31" s="38"/>
      <c r="J31" s="23"/>
      <c r="K31" s="24"/>
      <c r="L31" s="43"/>
    </row>
    <row r="32" spans="1:12" x14ac:dyDescent="0.2">
      <c r="A32" s="48"/>
      <c r="B32" s="40" t="s">
        <v>4</v>
      </c>
      <c r="C32" s="122" t="s">
        <v>5</v>
      </c>
      <c r="D32" s="111" t="s">
        <v>67</v>
      </c>
      <c r="E32" s="111" t="s">
        <v>71</v>
      </c>
      <c r="F32" s="94">
        <v>141</v>
      </c>
      <c r="G32" s="116"/>
      <c r="H32" s="116"/>
      <c r="I32" s="38"/>
      <c r="J32" s="23"/>
      <c r="K32" s="24"/>
      <c r="L32" s="43"/>
    </row>
    <row r="33" spans="1:12" x14ac:dyDescent="0.2">
      <c r="A33" s="48"/>
      <c r="B33" s="40" t="s">
        <v>4</v>
      </c>
      <c r="C33" s="122" t="s">
        <v>5</v>
      </c>
      <c r="D33" s="111" t="s">
        <v>67</v>
      </c>
      <c r="E33" s="111" t="s">
        <v>72</v>
      </c>
      <c r="F33" s="94">
        <v>415</v>
      </c>
      <c r="G33" s="100"/>
      <c r="H33" s="100"/>
      <c r="I33" s="38"/>
      <c r="J33" s="23"/>
      <c r="K33" s="24"/>
      <c r="L33" s="43"/>
    </row>
    <row r="34" spans="1:12" x14ac:dyDescent="0.25">
      <c r="A34" s="46">
        <v>10</v>
      </c>
      <c r="B34" s="46" t="s">
        <v>4</v>
      </c>
      <c r="C34" s="126" t="s">
        <v>5</v>
      </c>
      <c r="D34" s="2" t="s">
        <v>73</v>
      </c>
      <c r="E34" s="2" t="s">
        <v>73</v>
      </c>
      <c r="F34" s="1">
        <v>4451</v>
      </c>
      <c r="G34" s="3">
        <v>4</v>
      </c>
      <c r="H34" s="3">
        <v>4</v>
      </c>
      <c r="I34" s="35" t="s">
        <v>249</v>
      </c>
      <c r="J34" s="35" t="s">
        <v>40</v>
      </c>
      <c r="K34" s="76" t="s">
        <v>221</v>
      </c>
      <c r="L34" s="128" t="s">
        <v>238</v>
      </c>
    </row>
    <row r="35" spans="1:12" ht="24" x14ac:dyDescent="0.25">
      <c r="A35" s="46">
        <v>11</v>
      </c>
      <c r="B35" s="46" t="s">
        <v>4</v>
      </c>
      <c r="C35" s="126" t="s">
        <v>5</v>
      </c>
      <c r="D35" s="2" t="s">
        <v>74</v>
      </c>
      <c r="E35" s="2"/>
      <c r="F35" s="1">
        <v>181</v>
      </c>
      <c r="G35" s="3">
        <v>0</v>
      </c>
      <c r="H35" s="3">
        <v>1</v>
      </c>
      <c r="I35" s="35" t="s">
        <v>250</v>
      </c>
      <c r="J35" s="35" t="s">
        <v>40</v>
      </c>
      <c r="K35" s="76" t="s">
        <v>221</v>
      </c>
      <c r="L35" s="128" t="s">
        <v>268</v>
      </c>
    </row>
    <row r="36" spans="1:12" x14ac:dyDescent="0.2">
      <c r="A36" s="48"/>
      <c r="B36" s="40" t="s">
        <v>4</v>
      </c>
      <c r="C36" s="122" t="s">
        <v>5</v>
      </c>
      <c r="D36" s="111" t="s">
        <v>74</v>
      </c>
      <c r="E36" s="117" t="s">
        <v>74</v>
      </c>
      <c r="F36" s="94">
        <v>99</v>
      </c>
      <c r="G36" s="116"/>
      <c r="H36" s="116"/>
      <c r="I36" s="38"/>
      <c r="J36" s="26"/>
      <c r="K36" s="24"/>
      <c r="L36" s="43"/>
    </row>
    <row r="37" spans="1:12" x14ac:dyDescent="0.2">
      <c r="A37" s="48"/>
      <c r="B37" s="40" t="s">
        <v>4</v>
      </c>
      <c r="C37" s="122" t="s">
        <v>5</v>
      </c>
      <c r="D37" s="111" t="s">
        <v>74</v>
      </c>
      <c r="E37" s="117" t="s">
        <v>75</v>
      </c>
      <c r="F37" s="94">
        <v>0</v>
      </c>
      <c r="G37" s="116"/>
      <c r="H37" s="116"/>
      <c r="I37" s="38"/>
      <c r="J37" s="26"/>
      <c r="K37" s="24"/>
      <c r="L37" s="43"/>
    </row>
    <row r="38" spans="1:12" x14ac:dyDescent="0.2">
      <c r="A38" s="48"/>
      <c r="B38" s="40" t="s">
        <v>4</v>
      </c>
      <c r="C38" s="122" t="s">
        <v>5</v>
      </c>
      <c r="D38" s="111" t="s">
        <v>74</v>
      </c>
      <c r="E38" s="117" t="s">
        <v>76</v>
      </c>
      <c r="F38" s="94" t="s">
        <v>47</v>
      </c>
      <c r="G38" s="116"/>
      <c r="H38" s="116"/>
      <c r="I38" s="38"/>
      <c r="J38" s="26"/>
      <c r="K38" s="24"/>
      <c r="L38" s="43"/>
    </row>
    <row r="39" spans="1:12" x14ac:dyDescent="0.2">
      <c r="A39" s="48"/>
      <c r="B39" s="40" t="s">
        <v>4</v>
      </c>
      <c r="C39" s="122" t="s">
        <v>5</v>
      </c>
      <c r="D39" s="111" t="s">
        <v>74</v>
      </c>
      <c r="E39" s="117" t="s">
        <v>77</v>
      </c>
      <c r="F39" s="94">
        <v>12</v>
      </c>
      <c r="G39" s="116"/>
      <c r="H39" s="116"/>
      <c r="I39" s="38"/>
      <c r="J39" s="26"/>
      <c r="K39" s="24"/>
      <c r="L39" s="43"/>
    </row>
    <row r="40" spans="1:12" x14ac:dyDescent="0.2">
      <c r="A40" s="48"/>
      <c r="B40" s="40" t="s">
        <v>4</v>
      </c>
      <c r="C40" s="122" t="s">
        <v>5</v>
      </c>
      <c r="D40" s="111" t="s">
        <v>74</v>
      </c>
      <c r="E40" s="117" t="s">
        <v>78</v>
      </c>
      <c r="F40" s="94">
        <v>13</v>
      </c>
      <c r="G40" s="116"/>
      <c r="H40" s="116"/>
      <c r="I40" s="38"/>
      <c r="J40" s="26"/>
      <c r="K40" s="24"/>
      <c r="L40" s="43"/>
    </row>
    <row r="41" spans="1:12" x14ac:dyDescent="0.2">
      <c r="A41" s="48"/>
      <c r="B41" s="40" t="s">
        <v>4</v>
      </c>
      <c r="C41" s="122" t="s">
        <v>5</v>
      </c>
      <c r="D41" s="111" t="s">
        <v>74</v>
      </c>
      <c r="E41" s="117" t="s">
        <v>79</v>
      </c>
      <c r="F41" s="94">
        <v>35</v>
      </c>
      <c r="G41" s="116"/>
      <c r="H41" s="116"/>
      <c r="I41" s="38"/>
      <c r="J41" s="26"/>
      <c r="K41" s="24"/>
      <c r="L41" s="43"/>
    </row>
    <row r="42" spans="1:12" x14ac:dyDescent="0.2">
      <c r="A42" s="48"/>
      <c r="B42" s="40" t="s">
        <v>4</v>
      </c>
      <c r="C42" s="122" t="s">
        <v>5</v>
      </c>
      <c r="D42" s="111" t="s">
        <v>74</v>
      </c>
      <c r="E42" s="117" t="s">
        <v>80</v>
      </c>
      <c r="F42" s="94">
        <v>15</v>
      </c>
      <c r="G42" s="116"/>
      <c r="H42" s="116"/>
      <c r="I42" s="38"/>
      <c r="J42" s="26"/>
      <c r="K42" s="24"/>
      <c r="L42" s="43"/>
    </row>
    <row r="43" spans="1:12" x14ac:dyDescent="0.2">
      <c r="A43" s="48"/>
      <c r="B43" s="40" t="s">
        <v>4</v>
      </c>
      <c r="C43" s="122" t="s">
        <v>5</v>
      </c>
      <c r="D43" s="111" t="s">
        <v>74</v>
      </c>
      <c r="E43" s="111" t="s">
        <v>81</v>
      </c>
      <c r="F43" s="94">
        <v>0</v>
      </c>
      <c r="G43" s="100"/>
      <c r="H43" s="100"/>
      <c r="I43" s="38"/>
      <c r="J43" s="26"/>
      <c r="K43" s="24"/>
      <c r="L43" s="43"/>
    </row>
    <row r="44" spans="1:12" s="56" customFormat="1" x14ac:dyDescent="0.25">
      <c r="A44" s="53">
        <v>12</v>
      </c>
      <c r="B44" s="53" t="s">
        <v>4</v>
      </c>
      <c r="C44" s="123" t="s">
        <v>5</v>
      </c>
      <c r="D44" s="12" t="s">
        <v>222</v>
      </c>
      <c r="E44" s="12"/>
      <c r="F44" s="13">
        <v>2944</v>
      </c>
      <c r="G44" s="14">
        <v>3</v>
      </c>
      <c r="H44" s="14">
        <v>4</v>
      </c>
      <c r="I44" s="78"/>
      <c r="J44" s="78"/>
      <c r="K44" s="78"/>
      <c r="L44" s="78"/>
    </row>
    <row r="45" spans="1:12" s="56" customFormat="1" ht="24" x14ac:dyDescent="0.2">
      <c r="A45" s="57"/>
      <c r="B45" s="124" t="s">
        <v>4</v>
      </c>
      <c r="C45" s="125" t="s">
        <v>5</v>
      </c>
      <c r="D45" s="112" t="s">
        <v>52</v>
      </c>
      <c r="E45" s="112" t="s">
        <v>52</v>
      </c>
      <c r="F45" s="88">
        <v>737</v>
      </c>
      <c r="G45" s="32"/>
      <c r="H45" s="32"/>
      <c r="I45" s="79" t="s">
        <v>251</v>
      </c>
      <c r="J45" s="79" t="s">
        <v>39</v>
      </c>
      <c r="K45" s="79" t="s">
        <v>221</v>
      </c>
      <c r="L45" s="79" t="s">
        <v>239</v>
      </c>
    </row>
    <row r="46" spans="1:12" s="56" customFormat="1" x14ac:dyDescent="0.2">
      <c r="A46" s="57"/>
      <c r="B46" s="124" t="s">
        <v>4</v>
      </c>
      <c r="C46" s="125" t="s">
        <v>5</v>
      </c>
      <c r="D46" s="112" t="s">
        <v>52</v>
      </c>
      <c r="E46" s="112" t="s">
        <v>53</v>
      </c>
      <c r="F46" s="88">
        <v>564</v>
      </c>
      <c r="G46" s="115"/>
      <c r="H46" s="115"/>
      <c r="I46" s="65"/>
      <c r="J46" s="59"/>
      <c r="K46" s="60"/>
      <c r="L46" s="70"/>
    </row>
    <row r="47" spans="1:12" s="56" customFormat="1" x14ac:dyDescent="0.2">
      <c r="A47" s="57"/>
      <c r="B47" s="124" t="s">
        <v>4</v>
      </c>
      <c r="C47" s="125" t="s">
        <v>5</v>
      </c>
      <c r="D47" s="112" t="s">
        <v>52</v>
      </c>
      <c r="E47" s="112" t="s">
        <v>54</v>
      </c>
      <c r="F47" s="88">
        <v>104</v>
      </c>
      <c r="G47" s="115"/>
      <c r="H47" s="115"/>
      <c r="I47" s="65"/>
      <c r="J47" s="59"/>
      <c r="K47" s="60"/>
      <c r="L47" s="70"/>
    </row>
    <row r="48" spans="1:12" s="56" customFormat="1" x14ac:dyDescent="0.2">
      <c r="A48" s="57"/>
      <c r="B48" s="124" t="s">
        <v>4</v>
      </c>
      <c r="C48" s="125" t="s">
        <v>5</v>
      </c>
      <c r="D48" s="112" t="s">
        <v>55</v>
      </c>
      <c r="E48" s="112" t="s">
        <v>56</v>
      </c>
      <c r="F48" s="88">
        <v>134</v>
      </c>
      <c r="G48" s="32"/>
      <c r="H48" s="32"/>
      <c r="I48" s="65"/>
      <c r="J48" s="59"/>
      <c r="K48" s="60"/>
      <c r="L48" s="70"/>
    </row>
    <row r="49" spans="1:12" s="56" customFormat="1" x14ac:dyDescent="0.2">
      <c r="A49" s="57"/>
      <c r="B49" s="124" t="s">
        <v>4</v>
      </c>
      <c r="C49" s="125" t="s">
        <v>5</v>
      </c>
      <c r="D49" s="112" t="s">
        <v>55</v>
      </c>
      <c r="E49" s="112" t="s">
        <v>57</v>
      </c>
      <c r="F49" s="88">
        <v>286</v>
      </c>
      <c r="G49" s="115"/>
      <c r="H49" s="115"/>
      <c r="I49" s="65"/>
      <c r="J49" s="59"/>
      <c r="K49" s="60"/>
      <c r="L49" s="70"/>
    </row>
    <row r="50" spans="1:12" s="56" customFormat="1" x14ac:dyDescent="0.2">
      <c r="A50" s="57"/>
      <c r="B50" s="124" t="s">
        <v>4</v>
      </c>
      <c r="C50" s="125" t="s">
        <v>5</v>
      </c>
      <c r="D50" s="112" t="s">
        <v>55</v>
      </c>
      <c r="E50" s="112" t="s">
        <v>58</v>
      </c>
      <c r="F50" s="88">
        <v>89</v>
      </c>
      <c r="G50" s="115"/>
      <c r="H50" s="115"/>
      <c r="I50" s="65"/>
      <c r="J50" s="59"/>
      <c r="K50" s="60"/>
      <c r="L50" s="70"/>
    </row>
    <row r="51" spans="1:12" s="56" customFormat="1" x14ac:dyDescent="0.2">
      <c r="A51" s="57"/>
      <c r="B51" s="124" t="s">
        <v>4</v>
      </c>
      <c r="C51" s="125" t="s">
        <v>5</v>
      </c>
      <c r="D51" s="112" t="s">
        <v>55</v>
      </c>
      <c r="E51" s="112" t="s">
        <v>59</v>
      </c>
      <c r="F51" s="88">
        <v>822</v>
      </c>
      <c r="G51" s="115"/>
      <c r="H51" s="115"/>
      <c r="I51" s="63" t="s">
        <v>252</v>
      </c>
      <c r="J51" s="63" t="s">
        <v>39</v>
      </c>
      <c r="K51" s="64" t="s">
        <v>221</v>
      </c>
      <c r="L51" s="129" t="s">
        <v>238</v>
      </c>
    </row>
    <row r="52" spans="1:12" s="56" customFormat="1" x14ac:dyDescent="0.2">
      <c r="A52" s="57"/>
      <c r="B52" s="124" t="s">
        <v>4</v>
      </c>
      <c r="C52" s="125" t="s">
        <v>5</v>
      </c>
      <c r="D52" s="112" t="s">
        <v>55</v>
      </c>
      <c r="E52" s="112" t="s">
        <v>60</v>
      </c>
      <c r="F52" s="88">
        <v>161</v>
      </c>
      <c r="G52" s="115"/>
      <c r="H52" s="115"/>
      <c r="I52" s="65"/>
      <c r="J52" s="59"/>
      <c r="K52" s="60"/>
      <c r="L52" s="70"/>
    </row>
    <row r="53" spans="1:12" s="56" customFormat="1" x14ac:dyDescent="0.2">
      <c r="A53" s="57"/>
      <c r="B53" s="124" t="s">
        <v>4</v>
      </c>
      <c r="C53" s="125" t="s">
        <v>5</v>
      </c>
      <c r="D53" s="108" t="s">
        <v>61</v>
      </c>
      <c r="E53" s="112" t="s">
        <v>59</v>
      </c>
      <c r="F53" s="88">
        <v>37</v>
      </c>
      <c r="G53" s="113"/>
      <c r="H53" s="113"/>
      <c r="I53" s="65"/>
      <c r="J53" s="59"/>
      <c r="K53" s="60"/>
      <c r="L53" s="70"/>
    </row>
    <row r="54" spans="1:12" s="56" customFormat="1" x14ac:dyDescent="0.2">
      <c r="A54" s="57"/>
      <c r="B54" s="124" t="s">
        <v>4</v>
      </c>
      <c r="C54" s="125" t="s">
        <v>5</v>
      </c>
      <c r="D54" s="108" t="s">
        <v>61</v>
      </c>
      <c r="E54" s="112" t="s">
        <v>62</v>
      </c>
      <c r="F54" s="88" t="s">
        <v>47</v>
      </c>
      <c r="G54" s="105"/>
      <c r="H54" s="105"/>
      <c r="I54" s="65"/>
      <c r="J54" s="59"/>
      <c r="K54" s="60"/>
      <c r="L54" s="70"/>
    </row>
    <row r="55" spans="1:12" s="56" customFormat="1" x14ac:dyDescent="0.2">
      <c r="A55" s="57"/>
      <c r="B55" s="124" t="s">
        <v>4</v>
      </c>
      <c r="C55" s="125" t="s">
        <v>5</v>
      </c>
      <c r="D55" s="108" t="s">
        <v>61</v>
      </c>
      <c r="E55" s="112" t="s">
        <v>63</v>
      </c>
      <c r="F55" s="88" t="s">
        <v>47</v>
      </c>
      <c r="G55" s="105"/>
      <c r="H55" s="105"/>
      <c r="I55" s="65"/>
      <c r="J55" s="59"/>
      <c r="K55" s="60"/>
      <c r="L55" s="70"/>
    </row>
    <row r="56" spans="1:12" s="56" customFormat="1" x14ac:dyDescent="0.2">
      <c r="A56" s="57"/>
      <c r="B56" s="124" t="s">
        <v>4</v>
      </c>
      <c r="C56" s="125" t="s">
        <v>5</v>
      </c>
      <c r="D56" s="108" t="s">
        <v>61</v>
      </c>
      <c r="E56" s="112" t="s">
        <v>64</v>
      </c>
      <c r="F56" s="88" t="s">
        <v>47</v>
      </c>
      <c r="G56" s="113"/>
      <c r="H56" s="113"/>
      <c r="I56" s="65"/>
      <c r="J56" s="59"/>
      <c r="K56" s="60"/>
      <c r="L56" s="70"/>
    </row>
    <row r="57" spans="1:12" s="56" customFormat="1" x14ac:dyDescent="0.2">
      <c r="A57" s="57"/>
      <c r="B57" s="124" t="s">
        <v>4</v>
      </c>
      <c r="C57" s="125" t="s">
        <v>5</v>
      </c>
      <c r="D57" s="108" t="s">
        <v>61</v>
      </c>
      <c r="E57" s="112" t="s">
        <v>65</v>
      </c>
      <c r="F57" s="88" t="s">
        <v>47</v>
      </c>
      <c r="G57" s="105"/>
      <c r="H57" s="105"/>
      <c r="I57" s="65"/>
      <c r="J57" s="59"/>
      <c r="K57" s="60"/>
      <c r="L57" s="70"/>
    </row>
    <row r="58" spans="1:12" s="56" customFormat="1" x14ac:dyDescent="0.2">
      <c r="A58" s="57"/>
      <c r="B58" s="124" t="s">
        <v>4</v>
      </c>
      <c r="C58" s="125" t="s">
        <v>5</v>
      </c>
      <c r="D58" s="108" t="s">
        <v>61</v>
      </c>
      <c r="E58" s="112" t="s">
        <v>66</v>
      </c>
      <c r="F58" s="88" t="s">
        <v>47</v>
      </c>
      <c r="G58" s="105"/>
      <c r="H58" s="105"/>
      <c r="I58" s="65"/>
      <c r="J58" s="59"/>
      <c r="K58" s="60"/>
      <c r="L58" s="70"/>
    </row>
    <row r="59" spans="1:12" x14ac:dyDescent="0.25">
      <c r="A59" s="46">
        <v>13</v>
      </c>
      <c r="B59" s="46" t="s">
        <v>4</v>
      </c>
      <c r="C59" s="126" t="s">
        <v>6</v>
      </c>
      <c r="D59" s="2" t="s">
        <v>96</v>
      </c>
      <c r="E59" s="2" t="s">
        <v>96</v>
      </c>
      <c r="F59" s="1">
        <v>2420</v>
      </c>
      <c r="G59" s="3">
        <v>2</v>
      </c>
      <c r="H59" s="3">
        <v>2</v>
      </c>
      <c r="I59" s="35" t="s">
        <v>7</v>
      </c>
      <c r="J59" s="35" t="s">
        <v>40</v>
      </c>
      <c r="K59" s="47" t="s">
        <v>221</v>
      </c>
      <c r="L59" s="128" t="s">
        <v>238</v>
      </c>
    </row>
    <row r="60" spans="1:12" ht="36" x14ac:dyDescent="0.25">
      <c r="A60" s="46">
        <v>14</v>
      </c>
      <c r="B60" s="46" t="s">
        <v>4</v>
      </c>
      <c r="C60" s="126" t="s">
        <v>6</v>
      </c>
      <c r="D60" s="2" t="s">
        <v>95</v>
      </c>
      <c r="E60" s="2" t="s">
        <v>95</v>
      </c>
      <c r="F60" s="1">
        <v>2574</v>
      </c>
      <c r="G60" s="3">
        <v>2</v>
      </c>
      <c r="H60" s="3">
        <v>2</v>
      </c>
      <c r="I60" s="35" t="s">
        <v>1539</v>
      </c>
      <c r="J60" s="35" t="s">
        <v>39</v>
      </c>
      <c r="K60" s="47" t="s">
        <v>221</v>
      </c>
      <c r="L60" s="128" t="s">
        <v>269</v>
      </c>
    </row>
    <row r="61" spans="1:12" s="56" customFormat="1" ht="36" x14ac:dyDescent="0.25">
      <c r="A61" s="53">
        <v>15</v>
      </c>
      <c r="B61" s="53" t="s">
        <v>4</v>
      </c>
      <c r="C61" s="123" t="s">
        <v>6</v>
      </c>
      <c r="D61" s="12" t="s">
        <v>84</v>
      </c>
      <c r="E61" s="12"/>
      <c r="F61" s="13">
        <f>SUM(F62:F63)</f>
        <v>1700</v>
      </c>
      <c r="G61" s="14">
        <v>2</v>
      </c>
      <c r="H61" s="14">
        <v>2</v>
      </c>
      <c r="I61" s="54" t="s">
        <v>1538</v>
      </c>
      <c r="J61" s="54" t="s">
        <v>39</v>
      </c>
      <c r="K61" s="55" t="s">
        <v>221</v>
      </c>
      <c r="L61" s="127" t="s">
        <v>269</v>
      </c>
    </row>
    <row r="62" spans="1:12" s="56" customFormat="1" x14ac:dyDescent="0.2">
      <c r="A62" s="57"/>
      <c r="B62" s="124" t="s">
        <v>4</v>
      </c>
      <c r="C62" s="125" t="s">
        <v>6</v>
      </c>
      <c r="D62" s="112" t="s">
        <v>84</v>
      </c>
      <c r="E62" s="112" t="s">
        <v>84</v>
      </c>
      <c r="F62" s="88">
        <v>1529</v>
      </c>
      <c r="G62" s="32"/>
      <c r="H62" s="32"/>
      <c r="I62" s="65"/>
      <c r="J62" s="59"/>
      <c r="K62" s="60"/>
      <c r="L62" s="63"/>
    </row>
    <row r="63" spans="1:12" s="56" customFormat="1" x14ac:dyDescent="0.2">
      <c r="A63" s="57"/>
      <c r="B63" s="124" t="s">
        <v>4</v>
      </c>
      <c r="C63" s="125" t="s">
        <v>6</v>
      </c>
      <c r="D63" s="112" t="s">
        <v>84</v>
      </c>
      <c r="E63" s="112" t="s">
        <v>85</v>
      </c>
      <c r="F63" s="88">
        <v>171</v>
      </c>
      <c r="G63" s="115"/>
      <c r="H63" s="115"/>
      <c r="I63" s="65"/>
      <c r="J63" s="59"/>
      <c r="K63" s="60"/>
      <c r="L63" s="63"/>
    </row>
    <row r="64" spans="1:12" s="56" customFormat="1" x14ac:dyDescent="0.25">
      <c r="A64" s="53">
        <v>16</v>
      </c>
      <c r="B64" s="53" t="s">
        <v>4</v>
      </c>
      <c r="C64" s="123" t="s">
        <v>6</v>
      </c>
      <c r="D64" s="12" t="s">
        <v>224</v>
      </c>
      <c r="E64" s="12"/>
      <c r="F64" s="13">
        <f>F65+671</f>
        <v>2629</v>
      </c>
      <c r="G64" s="14">
        <v>3</v>
      </c>
      <c r="H64" s="14">
        <v>4</v>
      </c>
      <c r="I64" s="54" t="s">
        <v>1537</v>
      </c>
      <c r="J64" s="54" t="s">
        <v>39</v>
      </c>
      <c r="K64" s="55" t="s">
        <v>221</v>
      </c>
      <c r="L64" s="127" t="s">
        <v>238</v>
      </c>
    </row>
    <row r="65" spans="1:12" s="56" customFormat="1" x14ac:dyDescent="0.2">
      <c r="A65" s="57"/>
      <c r="B65" s="124" t="s">
        <v>4</v>
      </c>
      <c r="C65" s="125" t="s">
        <v>6</v>
      </c>
      <c r="D65" s="112" t="s">
        <v>92</v>
      </c>
      <c r="E65" s="112" t="s">
        <v>92</v>
      </c>
      <c r="F65" s="88">
        <v>1958</v>
      </c>
      <c r="G65" s="32"/>
      <c r="H65" s="32"/>
      <c r="I65" s="65"/>
      <c r="J65" s="59"/>
      <c r="K65" s="60"/>
      <c r="L65" s="63"/>
    </row>
    <row r="66" spans="1:12" s="56" customFormat="1" x14ac:dyDescent="0.2">
      <c r="A66" s="57"/>
      <c r="B66" s="124" t="s">
        <v>4</v>
      </c>
      <c r="C66" s="125" t="s">
        <v>6</v>
      </c>
      <c r="D66" s="112" t="s">
        <v>93</v>
      </c>
      <c r="E66" s="112" t="s">
        <v>93</v>
      </c>
      <c r="F66" s="88">
        <v>671</v>
      </c>
      <c r="G66" s="105"/>
      <c r="H66" s="105"/>
      <c r="I66" s="65"/>
      <c r="J66" s="59"/>
      <c r="K66" s="60"/>
      <c r="L66" s="63"/>
    </row>
    <row r="67" spans="1:12" x14ac:dyDescent="0.25">
      <c r="A67" s="46">
        <v>17</v>
      </c>
      <c r="B67" s="46" t="s">
        <v>4</v>
      </c>
      <c r="C67" s="126" t="s">
        <v>6</v>
      </c>
      <c r="D67" s="2" t="s">
        <v>88</v>
      </c>
      <c r="E67" s="2" t="s">
        <v>88</v>
      </c>
      <c r="F67" s="1">
        <v>1976</v>
      </c>
      <c r="G67" s="3">
        <v>1</v>
      </c>
      <c r="H67" s="3">
        <v>2</v>
      </c>
      <c r="I67" s="35" t="s">
        <v>1535</v>
      </c>
      <c r="J67" s="35" t="s">
        <v>39</v>
      </c>
      <c r="K67" s="47" t="s">
        <v>221</v>
      </c>
      <c r="L67" s="128" t="s">
        <v>238</v>
      </c>
    </row>
    <row r="68" spans="1:12" s="56" customFormat="1" ht="24" x14ac:dyDescent="0.25">
      <c r="A68" s="53">
        <v>18</v>
      </c>
      <c r="B68" s="53" t="s">
        <v>4</v>
      </c>
      <c r="C68" s="123" t="s">
        <v>6</v>
      </c>
      <c r="D68" s="12" t="s">
        <v>225</v>
      </c>
      <c r="E68" s="12"/>
      <c r="F68" s="13">
        <f>SUM(F69:F70)</f>
        <v>1362</v>
      </c>
      <c r="G68" s="14">
        <v>2</v>
      </c>
      <c r="H68" s="14">
        <v>2</v>
      </c>
      <c r="I68" s="54" t="s">
        <v>1536</v>
      </c>
      <c r="J68" s="54" t="s">
        <v>39</v>
      </c>
      <c r="K68" s="55" t="s">
        <v>221</v>
      </c>
      <c r="L68" s="127" t="s">
        <v>239</v>
      </c>
    </row>
    <row r="69" spans="1:12" s="56" customFormat="1" x14ac:dyDescent="0.2">
      <c r="A69" s="57"/>
      <c r="B69" s="124" t="s">
        <v>4</v>
      </c>
      <c r="C69" s="125" t="s">
        <v>6</v>
      </c>
      <c r="D69" s="112" t="s">
        <v>89</v>
      </c>
      <c r="E69" s="112" t="s">
        <v>89</v>
      </c>
      <c r="F69" s="88">
        <v>919</v>
      </c>
      <c r="G69" s="57"/>
      <c r="H69" s="57"/>
      <c r="I69" s="65"/>
      <c r="J69" s="59"/>
      <c r="K69" s="60"/>
      <c r="L69" s="63"/>
    </row>
    <row r="70" spans="1:12" s="56" customFormat="1" x14ac:dyDescent="0.2">
      <c r="A70" s="57"/>
      <c r="B70" s="124" t="s">
        <v>4</v>
      </c>
      <c r="C70" s="125" t="s">
        <v>6</v>
      </c>
      <c r="D70" s="112" t="s">
        <v>90</v>
      </c>
      <c r="E70" s="112" t="s">
        <v>90</v>
      </c>
      <c r="F70" s="88">
        <v>443</v>
      </c>
      <c r="G70" s="57"/>
      <c r="H70" s="57"/>
      <c r="I70" s="65"/>
      <c r="J70" s="59"/>
      <c r="K70" s="60"/>
      <c r="L70" s="63"/>
    </row>
    <row r="71" spans="1:12" x14ac:dyDescent="0.25">
      <c r="A71" s="46">
        <v>19</v>
      </c>
      <c r="B71" s="46" t="s">
        <v>4</v>
      </c>
      <c r="C71" s="126" t="s">
        <v>6</v>
      </c>
      <c r="D71" s="2" t="s">
        <v>86</v>
      </c>
      <c r="E71" s="2" t="s">
        <v>87</v>
      </c>
      <c r="F71" s="1">
        <v>2342</v>
      </c>
      <c r="G71" s="3">
        <v>1</v>
      </c>
      <c r="H71" s="3">
        <v>1</v>
      </c>
      <c r="I71" s="35" t="s">
        <v>266</v>
      </c>
      <c r="J71" s="35" t="s">
        <v>39</v>
      </c>
      <c r="K71" s="47" t="s">
        <v>221</v>
      </c>
      <c r="L71" s="128" t="s">
        <v>238</v>
      </c>
    </row>
    <row r="72" spans="1:12" x14ac:dyDescent="0.25">
      <c r="A72" s="46">
        <v>20</v>
      </c>
      <c r="B72" s="46" t="s">
        <v>4</v>
      </c>
      <c r="C72" s="126" t="s">
        <v>6</v>
      </c>
      <c r="D72" s="2" t="s">
        <v>91</v>
      </c>
      <c r="E72" s="2" t="s">
        <v>91</v>
      </c>
      <c r="F72" s="1">
        <v>3651</v>
      </c>
      <c r="G72" s="3">
        <v>3</v>
      </c>
      <c r="H72" s="3">
        <v>3</v>
      </c>
      <c r="I72" s="35" t="s">
        <v>265</v>
      </c>
      <c r="J72" s="35" t="s">
        <v>39</v>
      </c>
      <c r="K72" s="47" t="s">
        <v>221</v>
      </c>
      <c r="L72" s="128" t="s">
        <v>238</v>
      </c>
    </row>
    <row r="73" spans="1:12" ht="24" x14ac:dyDescent="0.25">
      <c r="A73" s="46">
        <v>21</v>
      </c>
      <c r="B73" s="46" t="s">
        <v>4</v>
      </c>
      <c r="C73" s="126" t="s">
        <v>6</v>
      </c>
      <c r="D73" s="2" t="s">
        <v>94</v>
      </c>
      <c r="E73" s="2" t="s">
        <v>94</v>
      </c>
      <c r="F73" s="1">
        <v>28</v>
      </c>
      <c r="G73" s="3">
        <v>1</v>
      </c>
      <c r="H73" s="3">
        <v>1</v>
      </c>
      <c r="I73" s="35" t="s">
        <v>264</v>
      </c>
      <c r="J73" s="35" t="s">
        <v>39</v>
      </c>
      <c r="K73" s="47" t="s">
        <v>221</v>
      </c>
      <c r="L73" s="128" t="s">
        <v>270</v>
      </c>
    </row>
    <row r="74" spans="1:12" x14ac:dyDescent="0.25">
      <c r="A74" s="46">
        <v>22</v>
      </c>
      <c r="B74" s="46" t="s">
        <v>4</v>
      </c>
      <c r="C74" s="126" t="s">
        <v>8</v>
      </c>
      <c r="D74" s="2" t="s">
        <v>105</v>
      </c>
      <c r="E74" s="2" t="s">
        <v>105</v>
      </c>
      <c r="F74" s="1">
        <v>980</v>
      </c>
      <c r="G74" s="3">
        <v>1</v>
      </c>
      <c r="H74" s="3">
        <v>1</v>
      </c>
      <c r="I74" s="35" t="s">
        <v>263</v>
      </c>
      <c r="J74" s="35" t="s">
        <v>39</v>
      </c>
      <c r="K74" s="47" t="s">
        <v>221</v>
      </c>
      <c r="L74" s="35" t="s">
        <v>271</v>
      </c>
    </row>
    <row r="75" spans="1:12" ht="24" x14ac:dyDescent="0.25">
      <c r="A75" s="46">
        <v>23</v>
      </c>
      <c r="B75" s="46" t="s">
        <v>4</v>
      </c>
      <c r="C75" s="126" t="s">
        <v>8</v>
      </c>
      <c r="D75" s="2" t="s">
        <v>103</v>
      </c>
      <c r="E75" s="2" t="s">
        <v>104</v>
      </c>
      <c r="F75" s="1">
        <v>1010</v>
      </c>
      <c r="G75" s="3">
        <v>1</v>
      </c>
      <c r="H75" s="3">
        <v>1</v>
      </c>
      <c r="I75" s="35" t="s">
        <v>262</v>
      </c>
      <c r="J75" s="35" t="s">
        <v>39</v>
      </c>
      <c r="K75" s="47" t="s">
        <v>221</v>
      </c>
      <c r="L75" s="35" t="s">
        <v>239</v>
      </c>
    </row>
    <row r="76" spans="1:12" s="56" customFormat="1" ht="24" x14ac:dyDescent="0.25">
      <c r="A76" s="53">
        <v>24</v>
      </c>
      <c r="B76" s="53" t="s">
        <v>4</v>
      </c>
      <c r="C76" s="123" t="s">
        <v>8</v>
      </c>
      <c r="D76" s="12" t="s">
        <v>226</v>
      </c>
      <c r="E76" s="12"/>
      <c r="F76" s="13">
        <f>F77+433</f>
        <v>2259</v>
      </c>
      <c r="G76" s="14">
        <v>2</v>
      </c>
      <c r="H76" s="14">
        <v>2</v>
      </c>
      <c r="I76" s="54" t="s">
        <v>261</v>
      </c>
      <c r="J76" s="54" t="s">
        <v>39</v>
      </c>
      <c r="K76" s="55" t="s">
        <v>221</v>
      </c>
      <c r="L76" s="54" t="s">
        <v>239</v>
      </c>
    </row>
    <row r="77" spans="1:12" s="56" customFormat="1" x14ac:dyDescent="0.2">
      <c r="A77" s="57"/>
      <c r="B77" s="124" t="s">
        <v>4</v>
      </c>
      <c r="C77" s="125" t="s">
        <v>8</v>
      </c>
      <c r="D77" s="108" t="s">
        <v>100</v>
      </c>
      <c r="E77" s="108" t="s">
        <v>100</v>
      </c>
      <c r="F77" s="109">
        <v>1826</v>
      </c>
      <c r="G77" s="32"/>
      <c r="H77" s="32"/>
      <c r="I77" s="65"/>
      <c r="J77" s="59"/>
      <c r="K77" s="60"/>
      <c r="L77" s="63"/>
    </row>
    <row r="78" spans="1:12" s="56" customFormat="1" x14ac:dyDescent="0.2">
      <c r="A78" s="57"/>
      <c r="B78" s="124" t="s">
        <v>4</v>
      </c>
      <c r="C78" s="125" t="s">
        <v>8</v>
      </c>
      <c r="D78" s="108" t="s">
        <v>101</v>
      </c>
      <c r="E78" s="108" t="s">
        <v>101</v>
      </c>
      <c r="F78" s="109">
        <v>433</v>
      </c>
      <c r="G78" s="105"/>
      <c r="H78" s="105"/>
      <c r="I78" s="65"/>
      <c r="J78" s="59"/>
      <c r="K78" s="60"/>
      <c r="L78" s="63"/>
    </row>
    <row r="79" spans="1:12" ht="36" x14ac:dyDescent="0.25">
      <c r="A79" s="46">
        <v>25</v>
      </c>
      <c r="B79" s="46" t="s">
        <v>4</v>
      </c>
      <c r="C79" s="126" t="s">
        <v>8</v>
      </c>
      <c r="D79" s="2" t="s">
        <v>97</v>
      </c>
      <c r="E79" s="2" t="s">
        <v>97</v>
      </c>
      <c r="F79" s="1">
        <v>1826</v>
      </c>
      <c r="G79" s="3">
        <v>2</v>
      </c>
      <c r="H79" s="3">
        <v>2</v>
      </c>
      <c r="I79" s="35" t="s">
        <v>260</v>
      </c>
      <c r="J79" s="35" t="s">
        <v>39</v>
      </c>
      <c r="K79" s="47" t="s">
        <v>221</v>
      </c>
      <c r="L79" s="35" t="s">
        <v>272</v>
      </c>
    </row>
    <row r="80" spans="1:12" s="56" customFormat="1" x14ac:dyDescent="0.25">
      <c r="A80" s="53">
        <v>26</v>
      </c>
      <c r="B80" s="53" t="s">
        <v>4</v>
      </c>
      <c r="C80" s="123" t="s">
        <v>8</v>
      </c>
      <c r="D80" s="12" t="s">
        <v>98</v>
      </c>
      <c r="E80" s="12"/>
      <c r="F80" s="13">
        <f>F81+569</f>
        <v>1606</v>
      </c>
      <c r="G80" s="14">
        <v>2</v>
      </c>
      <c r="H80" s="14">
        <v>2</v>
      </c>
      <c r="I80" s="54"/>
      <c r="J80" s="54"/>
      <c r="K80" s="55"/>
      <c r="L80" s="54"/>
    </row>
    <row r="81" spans="1:12" s="56" customFormat="1" x14ac:dyDescent="0.2">
      <c r="A81" s="57"/>
      <c r="B81" s="124" t="s">
        <v>4</v>
      </c>
      <c r="C81" s="125" t="s">
        <v>8</v>
      </c>
      <c r="D81" s="108" t="s">
        <v>98</v>
      </c>
      <c r="E81" s="108" t="s">
        <v>98</v>
      </c>
      <c r="F81" s="109">
        <v>1037</v>
      </c>
      <c r="G81" s="32"/>
      <c r="H81" s="32"/>
      <c r="I81" s="65"/>
      <c r="J81" s="59"/>
      <c r="K81" s="60"/>
      <c r="L81" s="63"/>
    </row>
    <row r="82" spans="1:12" s="56" customFormat="1" x14ac:dyDescent="0.2">
      <c r="A82" s="57"/>
      <c r="B82" s="124" t="s">
        <v>4</v>
      </c>
      <c r="C82" s="125" t="s">
        <v>8</v>
      </c>
      <c r="D82" s="108" t="s">
        <v>99</v>
      </c>
      <c r="E82" s="108" t="s">
        <v>99</v>
      </c>
      <c r="F82" s="109">
        <v>569</v>
      </c>
      <c r="G82" s="105"/>
      <c r="H82" s="105"/>
      <c r="I82" s="63" t="s">
        <v>257</v>
      </c>
      <c r="J82" s="63" t="s">
        <v>39</v>
      </c>
      <c r="K82" s="64" t="s">
        <v>221</v>
      </c>
      <c r="L82" s="63" t="s">
        <v>238</v>
      </c>
    </row>
    <row r="83" spans="1:12" ht="24" x14ac:dyDescent="0.25">
      <c r="A83" s="46">
        <v>27</v>
      </c>
      <c r="B83" s="46" t="s">
        <v>4</v>
      </c>
      <c r="C83" s="126" t="s">
        <v>8</v>
      </c>
      <c r="D83" s="2" t="s">
        <v>102</v>
      </c>
      <c r="E83" s="2" t="s">
        <v>102</v>
      </c>
      <c r="F83" s="1">
        <v>1153</v>
      </c>
      <c r="G83" s="3">
        <v>1</v>
      </c>
      <c r="H83" s="3">
        <v>1</v>
      </c>
      <c r="I83" s="35" t="s">
        <v>258</v>
      </c>
      <c r="J83" s="35" t="s">
        <v>39</v>
      </c>
      <c r="K83" s="47" t="s">
        <v>221</v>
      </c>
      <c r="L83" s="35" t="s">
        <v>239</v>
      </c>
    </row>
    <row r="84" spans="1:12" ht="36" x14ac:dyDescent="0.25">
      <c r="A84" s="46">
        <v>28</v>
      </c>
      <c r="B84" s="46" t="s">
        <v>4</v>
      </c>
      <c r="C84" s="126" t="s">
        <v>10</v>
      </c>
      <c r="D84" s="2" t="s">
        <v>165</v>
      </c>
      <c r="E84" s="2"/>
      <c r="F84" s="1">
        <f>SUM(F85:F89)</f>
        <v>928</v>
      </c>
      <c r="G84" s="3">
        <v>1</v>
      </c>
      <c r="H84" s="3">
        <v>1</v>
      </c>
      <c r="I84" s="35" t="s">
        <v>259</v>
      </c>
      <c r="J84" s="35" t="s">
        <v>40</v>
      </c>
      <c r="K84" s="47" t="s">
        <v>221</v>
      </c>
      <c r="L84" s="35" t="s">
        <v>274</v>
      </c>
    </row>
    <row r="85" spans="1:12" x14ac:dyDescent="0.2">
      <c r="A85" s="48"/>
      <c r="B85" s="40" t="s">
        <v>4</v>
      </c>
      <c r="C85" s="122" t="s">
        <v>10</v>
      </c>
      <c r="D85" s="111" t="s">
        <v>165</v>
      </c>
      <c r="E85" s="111" t="s">
        <v>165</v>
      </c>
      <c r="F85" s="94">
        <v>278</v>
      </c>
      <c r="G85" s="118"/>
      <c r="H85" s="118"/>
      <c r="I85" s="96"/>
      <c r="J85" s="23"/>
      <c r="K85" s="24"/>
      <c r="L85" s="49"/>
    </row>
    <row r="86" spans="1:12" x14ac:dyDescent="0.2">
      <c r="A86" s="48"/>
      <c r="B86" s="40" t="s">
        <v>4</v>
      </c>
      <c r="C86" s="122" t="s">
        <v>10</v>
      </c>
      <c r="D86" s="111" t="s">
        <v>165</v>
      </c>
      <c r="E86" s="111" t="s">
        <v>166</v>
      </c>
      <c r="F86" s="94">
        <v>117</v>
      </c>
      <c r="G86" s="118"/>
      <c r="H86" s="118"/>
      <c r="I86" s="96"/>
      <c r="J86" s="23"/>
      <c r="K86" s="24"/>
      <c r="L86" s="49"/>
    </row>
    <row r="87" spans="1:12" x14ac:dyDescent="0.2">
      <c r="A87" s="48"/>
      <c r="B87" s="40" t="s">
        <v>4</v>
      </c>
      <c r="C87" s="122" t="s">
        <v>10</v>
      </c>
      <c r="D87" s="111" t="s">
        <v>165</v>
      </c>
      <c r="E87" s="111" t="s">
        <v>167</v>
      </c>
      <c r="F87" s="94">
        <v>272</v>
      </c>
      <c r="G87" s="118"/>
      <c r="H87" s="118"/>
      <c r="I87" s="96"/>
      <c r="J87" s="23"/>
      <c r="K87" s="24"/>
      <c r="L87" s="49"/>
    </row>
    <row r="88" spans="1:12" x14ac:dyDescent="0.2">
      <c r="A88" s="48"/>
      <c r="B88" s="40" t="s">
        <v>4</v>
      </c>
      <c r="C88" s="122" t="s">
        <v>10</v>
      </c>
      <c r="D88" s="111" t="s">
        <v>165</v>
      </c>
      <c r="E88" s="111" t="s">
        <v>168</v>
      </c>
      <c r="F88" s="94">
        <v>132</v>
      </c>
      <c r="G88" s="118"/>
      <c r="H88" s="118"/>
      <c r="I88" s="96"/>
      <c r="J88" s="23"/>
      <c r="K88" s="24"/>
      <c r="L88" s="49"/>
    </row>
    <row r="89" spans="1:12" x14ac:dyDescent="0.2">
      <c r="A89" s="48"/>
      <c r="B89" s="40" t="s">
        <v>4</v>
      </c>
      <c r="C89" s="122" t="s">
        <v>10</v>
      </c>
      <c r="D89" s="111" t="s">
        <v>165</v>
      </c>
      <c r="E89" s="111" t="s">
        <v>169</v>
      </c>
      <c r="F89" s="94">
        <v>129</v>
      </c>
      <c r="G89" s="118"/>
      <c r="H89" s="118"/>
      <c r="I89" s="96"/>
      <c r="J89" s="23"/>
      <c r="K89" s="24"/>
      <c r="L89" s="49"/>
    </row>
    <row r="90" spans="1:12" s="56" customFormat="1" ht="24" x14ac:dyDescent="0.25">
      <c r="A90" s="53">
        <v>29</v>
      </c>
      <c r="B90" s="53" t="s">
        <v>4</v>
      </c>
      <c r="C90" s="123" t="s">
        <v>10</v>
      </c>
      <c r="D90" s="12" t="s">
        <v>127</v>
      </c>
      <c r="E90" s="12"/>
      <c r="F90" s="13">
        <f>SUM(F91:F98)</f>
        <v>4651</v>
      </c>
      <c r="G90" s="14">
        <v>4</v>
      </c>
      <c r="H90" s="14">
        <v>4</v>
      </c>
      <c r="I90" s="54" t="s">
        <v>12</v>
      </c>
      <c r="J90" s="54" t="s">
        <v>39</v>
      </c>
      <c r="K90" s="55" t="s">
        <v>221</v>
      </c>
      <c r="L90" s="54" t="s">
        <v>239</v>
      </c>
    </row>
    <row r="91" spans="1:12" s="56" customFormat="1" x14ac:dyDescent="0.2">
      <c r="A91" s="57"/>
      <c r="B91" s="124" t="s">
        <v>4</v>
      </c>
      <c r="C91" s="125" t="s">
        <v>10</v>
      </c>
      <c r="D91" s="112" t="s">
        <v>127</v>
      </c>
      <c r="E91" s="112" t="s">
        <v>127</v>
      </c>
      <c r="F91" s="88">
        <v>1555</v>
      </c>
      <c r="G91" s="119"/>
      <c r="H91" s="119"/>
      <c r="I91" s="85"/>
      <c r="J91" s="59"/>
      <c r="K91" s="60"/>
      <c r="L91" s="58"/>
    </row>
    <row r="92" spans="1:12" s="56" customFormat="1" x14ac:dyDescent="0.2">
      <c r="A92" s="57"/>
      <c r="B92" s="124" t="s">
        <v>4</v>
      </c>
      <c r="C92" s="125" t="s">
        <v>10</v>
      </c>
      <c r="D92" s="112" t="s">
        <v>127</v>
      </c>
      <c r="E92" s="112" t="s">
        <v>128</v>
      </c>
      <c r="F92" s="88">
        <v>316</v>
      </c>
      <c r="G92" s="119"/>
      <c r="H92" s="119"/>
      <c r="I92" s="85"/>
      <c r="J92" s="59"/>
      <c r="K92" s="60"/>
      <c r="L92" s="58"/>
    </row>
    <row r="93" spans="1:12" s="56" customFormat="1" x14ac:dyDescent="0.2">
      <c r="A93" s="57"/>
      <c r="B93" s="124" t="s">
        <v>4</v>
      </c>
      <c r="C93" s="125" t="s">
        <v>10</v>
      </c>
      <c r="D93" s="112" t="s">
        <v>127</v>
      </c>
      <c r="E93" s="112" t="s">
        <v>129</v>
      </c>
      <c r="F93" s="88">
        <v>246</v>
      </c>
      <c r="G93" s="119"/>
      <c r="H93" s="119"/>
      <c r="I93" s="85"/>
      <c r="J93" s="59"/>
      <c r="K93" s="60"/>
      <c r="L93" s="58"/>
    </row>
    <row r="94" spans="1:12" s="56" customFormat="1" x14ac:dyDescent="0.2">
      <c r="A94" s="57"/>
      <c r="B94" s="124" t="s">
        <v>4</v>
      </c>
      <c r="C94" s="125" t="s">
        <v>10</v>
      </c>
      <c r="D94" s="112" t="s">
        <v>127</v>
      </c>
      <c r="E94" s="112" t="s">
        <v>130</v>
      </c>
      <c r="F94" s="88">
        <v>360</v>
      </c>
      <c r="G94" s="119"/>
      <c r="H94" s="119"/>
      <c r="I94" s="85"/>
      <c r="J94" s="59"/>
      <c r="K94" s="60"/>
      <c r="L94" s="58"/>
    </row>
    <row r="95" spans="1:12" s="56" customFormat="1" x14ac:dyDescent="0.2">
      <c r="A95" s="57"/>
      <c r="B95" s="124" t="s">
        <v>4</v>
      </c>
      <c r="C95" s="125" t="s">
        <v>10</v>
      </c>
      <c r="D95" s="112" t="s">
        <v>127</v>
      </c>
      <c r="E95" s="112" t="s">
        <v>131</v>
      </c>
      <c r="F95" s="88">
        <v>447</v>
      </c>
      <c r="G95" s="119"/>
      <c r="H95" s="119"/>
      <c r="I95" s="85"/>
      <c r="J95" s="59"/>
      <c r="K95" s="60"/>
      <c r="L95" s="58"/>
    </row>
    <row r="96" spans="1:12" s="56" customFormat="1" x14ac:dyDescent="0.2">
      <c r="A96" s="57"/>
      <c r="B96" s="124" t="s">
        <v>4</v>
      </c>
      <c r="C96" s="125" t="s">
        <v>10</v>
      </c>
      <c r="D96" s="112" t="s">
        <v>127</v>
      </c>
      <c r="E96" s="112" t="s">
        <v>132</v>
      </c>
      <c r="F96" s="88">
        <v>730</v>
      </c>
      <c r="G96" s="119"/>
      <c r="H96" s="119"/>
      <c r="I96" s="85"/>
      <c r="J96" s="59"/>
      <c r="K96" s="60"/>
      <c r="L96" s="58"/>
    </row>
    <row r="97" spans="1:12" s="56" customFormat="1" x14ac:dyDescent="0.2">
      <c r="A97" s="57"/>
      <c r="B97" s="124" t="s">
        <v>4</v>
      </c>
      <c r="C97" s="125" t="s">
        <v>10</v>
      </c>
      <c r="D97" s="112" t="s">
        <v>127</v>
      </c>
      <c r="E97" s="112" t="s">
        <v>133</v>
      </c>
      <c r="F97" s="88">
        <v>456</v>
      </c>
      <c r="G97" s="119"/>
      <c r="H97" s="119"/>
      <c r="I97" s="85"/>
      <c r="J97" s="59"/>
      <c r="K97" s="60"/>
      <c r="L97" s="58"/>
    </row>
    <row r="98" spans="1:12" s="56" customFormat="1" x14ac:dyDescent="0.2">
      <c r="A98" s="57"/>
      <c r="B98" s="124" t="s">
        <v>4</v>
      </c>
      <c r="C98" s="125" t="s">
        <v>10</v>
      </c>
      <c r="D98" s="112" t="s">
        <v>127</v>
      </c>
      <c r="E98" s="112" t="s">
        <v>134</v>
      </c>
      <c r="F98" s="88">
        <v>541</v>
      </c>
      <c r="G98" s="119"/>
      <c r="H98" s="119"/>
      <c r="I98" s="85"/>
      <c r="J98" s="59"/>
      <c r="K98" s="60"/>
      <c r="L98" s="58"/>
    </row>
    <row r="99" spans="1:12" s="56" customFormat="1" ht="24" x14ac:dyDescent="0.25">
      <c r="A99" s="53">
        <v>30</v>
      </c>
      <c r="B99" s="53" t="s">
        <v>4</v>
      </c>
      <c r="C99" s="123" t="s">
        <v>10</v>
      </c>
      <c r="D99" s="12" t="s">
        <v>123</v>
      </c>
      <c r="E99" s="12"/>
      <c r="F99" s="13">
        <f>SUM(F100:F103)</f>
        <v>2281</v>
      </c>
      <c r="G99" s="14">
        <v>2</v>
      </c>
      <c r="H99" s="14">
        <v>2</v>
      </c>
      <c r="I99" s="54" t="s">
        <v>11</v>
      </c>
      <c r="J99" s="54" t="s">
        <v>39</v>
      </c>
      <c r="K99" s="55" t="s">
        <v>221</v>
      </c>
      <c r="L99" s="54" t="s">
        <v>239</v>
      </c>
    </row>
    <row r="100" spans="1:12" s="56" customFormat="1" x14ac:dyDescent="0.2">
      <c r="A100" s="57"/>
      <c r="B100" s="124" t="s">
        <v>4</v>
      </c>
      <c r="C100" s="125" t="s">
        <v>10</v>
      </c>
      <c r="D100" s="112" t="s">
        <v>123</v>
      </c>
      <c r="E100" s="112" t="s">
        <v>123</v>
      </c>
      <c r="F100" s="88">
        <v>888</v>
      </c>
      <c r="G100" s="119"/>
      <c r="H100" s="119"/>
      <c r="I100" s="85"/>
      <c r="J100" s="59"/>
      <c r="K100" s="60"/>
      <c r="L100" s="58"/>
    </row>
    <row r="101" spans="1:12" s="56" customFormat="1" x14ac:dyDescent="0.2">
      <c r="A101" s="57"/>
      <c r="B101" s="124" t="s">
        <v>4</v>
      </c>
      <c r="C101" s="125" t="s">
        <v>10</v>
      </c>
      <c r="D101" s="112" t="s">
        <v>123</v>
      </c>
      <c r="E101" s="112" t="s">
        <v>124</v>
      </c>
      <c r="F101" s="88">
        <v>513</v>
      </c>
      <c r="G101" s="119"/>
      <c r="H101" s="119"/>
      <c r="I101" s="85"/>
      <c r="J101" s="59"/>
      <c r="K101" s="60"/>
      <c r="L101" s="58"/>
    </row>
    <row r="102" spans="1:12" s="56" customFormat="1" x14ac:dyDescent="0.2">
      <c r="A102" s="57"/>
      <c r="B102" s="124" t="s">
        <v>4</v>
      </c>
      <c r="C102" s="125" t="s">
        <v>10</v>
      </c>
      <c r="D102" s="112" t="s">
        <v>123</v>
      </c>
      <c r="E102" s="112" t="s">
        <v>125</v>
      </c>
      <c r="F102" s="88">
        <v>436</v>
      </c>
      <c r="G102" s="119"/>
      <c r="H102" s="119"/>
      <c r="I102" s="85"/>
      <c r="J102" s="59"/>
      <c r="K102" s="60"/>
      <c r="L102" s="58"/>
    </row>
    <row r="103" spans="1:12" s="56" customFormat="1" x14ac:dyDescent="0.2">
      <c r="A103" s="57"/>
      <c r="B103" s="124" t="s">
        <v>4</v>
      </c>
      <c r="C103" s="125" t="s">
        <v>10</v>
      </c>
      <c r="D103" s="112" t="s">
        <v>123</v>
      </c>
      <c r="E103" s="112" t="s">
        <v>126</v>
      </c>
      <c r="F103" s="88">
        <v>444</v>
      </c>
      <c r="G103" s="119"/>
      <c r="H103" s="119"/>
      <c r="I103" s="85"/>
      <c r="J103" s="59"/>
      <c r="K103" s="60"/>
      <c r="L103" s="58"/>
    </row>
    <row r="104" spans="1:12" s="56" customFormat="1" x14ac:dyDescent="0.25">
      <c r="A104" s="53">
        <v>31</v>
      </c>
      <c r="B104" s="53" t="s">
        <v>4</v>
      </c>
      <c r="C104" s="123" t="s">
        <v>10</v>
      </c>
      <c r="D104" s="12" t="s">
        <v>232</v>
      </c>
      <c r="E104" s="12"/>
      <c r="F104" s="13">
        <f>SUM(F105:F118)</f>
        <v>10764</v>
      </c>
      <c r="G104" s="14">
        <v>9</v>
      </c>
      <c r="H104" s="14">
        <v>9</v>
      </c>
      <c r="I104" s="54"/>
      <c r="J104" s="54"/>
      <c r="K104" s="55"/>
      <c r="L104" s="54"/>
    </row>
    <row r="105" spans="1:12" s="56" customFormat="1" x14ac:dyDescent="0.2">
      <c r="A105" s="57"/>
      <c r="B105" s="124" t="s">
        <v>4</v>
      </c>
      <c r="C105" s="125" t="s">
        <v>10</v>
      </c>
      <c r="D105" s="112" t="s">
        <v>135</v>
      </c>
      <c r="E105" s="112" t="s">
        <v>135</v>
      </c>
      <c r="F105" s="88">
        <v>3238</v>
      </c>
      <c r="G105" s="119"/>
      <c r="H105" s="119"/>
      <c r="I105" s="85"/>
      <c r="J105" s="59"/>
      <c r="K105" s="60"/>
      <c r="L105" s="58"/>
    </row>
    <row r="106" spans="1:12" s="56" customFormat="1" x14ac:dyDescent="0.2">
      <c r="A106" s="57"/>
      <c r="B106" s="124" t="s">
        <v>4</v>
      </c>
      <c r="C106" s="125" t="s">
        <v>10</v>
      </c>
      <c r="D106" s="112" t="s">
        <v>135</v>
      </c>
      <c r="E106" s="112" t="s">
        <v>136</v>
      </c>
      <c r="F106" s="88">
        <v>2243</v>
      </c>
      <c r="G106" s="119"/>
      <c r="H106" s="119"/>
      <c r="I106" s="85"/>
      <c r="J106" s="59"/>
      <c r="K106" s="60"/>
      <c r="L106" s="58"/>
    </row>
    <row r="107" spans="1:12" s="56" customFormat="1" x14ac:dyDescent="0.2">
      <c r="A107" s="57"/>
      <c r="B107" s="124" t="s">
        <v>4</v>
      </c>
      <c r="C107" s="125" t="s">
        <v>10</v>
      </c>
      <c r="D107" s="112" t="s">
        <v>135</v>
      </c>
      <c r="E107" s="112" t="s">
        <v>137</v>
      </c>
      <c r="F107" s="88">
        <v>1786</v>
      </c>
      <c r="G107" s="119"/>
      <c r="H107" s="119"/>
      <c r="I107" s="85"/>
      <c r="J107" s="59"/>
      <c r="K107" s="60"/>
      <c r="L107" s="58"/>
    </row>
    <row r="108" spans="1:12" s="56" customFormat="1" x14ac:dyDescent="0.2">
      <c r="A108" s="57"/>
      <c r="B108" s="124" t="s">
        <v>4</v>
      </c>
      <c r="C108" s="125" t="s">
        <v>10</v>
      </c>
      <c r="D108" s="112" t="s">
        <v>135</v>
      </c>
      <c r="E108" s="112" t="s">
        <v>138</v>
      </c>
      <c r="F108" s="88">
        <v>2012</v>
      </c>
      <c r="G108" s="119"/>
      <c r="H108" s="119"/>
      <c r="I108" s="85"/>
      <c r="J108" s="59"/>
      <c r="K108" s="60"/>
      <c r="L108" s="58"/>
    </row>
    <row r="109" spans="1:12" s="56" customFormat="1" x14ac:dyDescent="0.2">
      <c r="A109" s="57"/>
      <c r="B109" s="124" t="s">
        <v>4</v>
      </c>
      <c r="C109" s="125" t="s">
        <v>10</v>
      </c>
      <c r="D109" s="112" t="s">
        <v>139</v>
      </c>
      <c r="E109" s="112" t="s">
        <v>140</v>
      </c>
      <c r="F109" s="88">
        <v>133</v>
      </c>
      <c r="G109" s="119"/>
      <c r="H109" s="119"/>
      <c r="I109" s="63" t="s">
        <v>13</v>
      </c>
      <c r="J109" s="63" t="s">
        <v>39</v>
      </c>
      <c r="K109" s="64" t="s">
        <v>221</v>
      </c>
      <c r="L109" s="63" t="s">
        <v>238</v>
      </c>
    </row>
    <row r="110" spans="1:12" s="56" customFormat="1" x14ac:dyDescent="0.2">
      <c r="A110" s="57"/>
      <c r="B110" s="124" t="s">
        <v>4</v>
      </c>
      <c r="C110" s="125" t="s">
        <v>10</v>
      </c>
      <c r="D110" s="112" t="s">
        <v>139</v>
      </c>
      <c r="E110" s="112" t="s">
        <v>141</v>
      </c>
      <c r="F110" s="88">
        <v>92</v>
      </c>
      <c r="G110" s="32"/>
      <c r="H110" s="32"/>
      <c r="I110" s="85"/>
      <c r="J110" s="59"/>
      <c r="K110" s="60"/>
      <c r="L110" s="58"/>
    </row>
    <row r="111" spans="1:12" s="56" customFormat="1" x14ac:dyDescent="0.2">
      <c r="A111" s="57"/>
      <c r="B111" s="124" t="s">
        <v>4</v>
      </c>
      <c r="C111" s="125" t="s">
        <v>10</v>
      </c>
      <c r="D111" s="112" t="s">
        <v>139</v>
      </c>
      <c r="E111" s="112" t="s">
        <v>142</v>
      </c>
      <c r="F111" s="88">
        <v>61</v>
      </c>
      <c r="G111" s="119"/>
      <c r="H111" s="119"/>
      <c r="I111" s="85"/>
      <c r="J111" s="59"/>
      <c r="K111" s="60"/>
      <c r="L111" s="58"/>
    </row>
    <row r="112" spans="1:12" s="56" customFormat="1" x14ac:dyDescent="0.2">
      <c r="A112" s="57"/>
      <c r="B112" s="124" t="s">
        <v>4</v>
      </c>
      <c r="C112" s="125" t="s">
        <v>10</v>
      </c>
      <c r="D112" s="112" t="s">
        <v>139</v>
      </c>
      <c r="E112" s="112" t="s">
        <v>143</v>
      </c>
      <c r="F112" s="88">
        <v>47</v>
      </c>
      <c r="G112" s="32"/>
      <c r="H112" s="32"/>
      <c r="I112" s="85"/>
      <c r="J112" s="59"/>
      <c r="K112" s="60"/>
      <c r="L112" s="58"/>
    </row>
    <row r="113" spans="1:12" s="56" customFormat="1" x14ac:dyDescent="0.2">
      <c r="A113" s="57"/>
      <c r="B113" s="124" t="s">
        <v>4</v>
      </c>
      <c r="C113" s="125" t="s">
        <v>10</v>
      </c>
      <c r="D113" s="112" t="s">
        <v>139</v>
      </c>
      <c r="E113" s="112" t="s">
        <v>144</v>
      </c>
      <c r="F113" s="88">
        <v>160</v>
      </c>
      <c r="G113" s="32"/>
      <c r="H113" s="32"/>
      <c r="I113" s="85"/>
      <c r="J113" s="59"/>
      <c r="K113" s="60"/>
      <c r="L113" s="58"/>
    </row>
    <row r="114" spans="1:12" s="56" customFormat="1" x14ac:dyDescent="0.2">
      <c r="A114" s="57"/>
      <c r="B114" s="124" t="s">
        <v>4</v>
      </c>
      <c r="C114" s="125" t="s">
        <v>10</v>
      </c>
      <c r="D114" s="112" t="s">
        <v>145</v>
      </c>
      <c r="E114" s="112" t="s">
        <v>145</v>
      </c>
      <c r="F114" s="88">
        <v>607</v>
      </c>
      <c r="G114" s="32"/>
      <c r="H114" s="32"/>
      <c r="I114" s="85"/>
      <c r="J114" s="59"/>
      <c r="K114" s="60"/>
      <c r="L114" s="58"/>
    </row>
    <row r="115" spans="1:12" s="56" customFormat="1" x14ac:dyDescent="0.2">
      <c r="A115" s="57"/>
      <c r="B115" s="124" t="s">
        <v>4</v>
      </c>
      <c r="C115" s="125" t="s">
        <v>10</v>
      </c>
      <c r="D115" s="112" t="s">
        <v>145</v>
      </c>
      <c r="E115" s="112" t="s">
        <v>146</v>
      </c>
      <c r="F115" s="88">
        <v>27</v>
      </c>
      <c r="G115" s="105"/>
      <c r="H115" s="105"/>
      <c r="I115" s="85"/>
      <c r="J115" s="59"/>
      <c r="K115" s="60"/>
      <c r="L115" s="58"/>
    </row>
    <row r="116" spans="1:12" s="56" customFormat="1" x14ac:dyDescent="0.2">
      <c r="A116" s="57"/>
      <c r="B116" s="124" t="s">
        <v>4</v>
      </c>
      <c r="C116" s="125" t="s">
        <v>10</v>
      </c>
      <c r="D116" s="112" t="s">
        <v>145</v>
      </c>
      <c r="E116" s="112" t="s">
        <v>147</v>
      </c>
      <c r="F116" s="88">
        <v>156</v>
      </c>
      <c r="G116" s="105"/>
      <c r="H116" s="105"/>
      <c r="I116" s="85"/>
      <c r="J116" s="59"/>
      <c r="K116" s="60"/>
      <c r="L116" s="58"/>
    </row>
    <row r="117" spans="1:12" s="56" customFormat="1" x14ac:dyDescent="0.2">
      <c r="A117" s="57"/>
      <c r="B117" s="124" t="s">
        <v>4</v>
      </c>
      <c r="C117" s="125" t="s">
        <v>10</v>
      </c>
      <c r="D117" s="112" t="s">
        <v>145</v>
      </c>
      <c r="E117" s="112" t="s">
        <v>148</v>
      </c>
      <c r="F117" s="88">
        <v>118</v>
      </c>
      <c r="G117" s="105"/>
      <c r="H117" s="105"/>
      <c r="I117" s="85"/>
      <c r="J117" s="59"/>
      <c r="K117" s="60"/>
      <c r="L117" s="58"/>
    </row>
    <row r="118" spans="1:12" s="56" customFormat="1" x14ac:dyDescent="0.2">
      <c r="A118" s="57"/>
      <c r="B118" s="124" t="s">
        <v>4</v>
      </c>
      <c r="C118" s="125" t="s">
        <v>10</v>
      </c>
      <c r="D118" s="112" t="s">
        <v>145</v>
      </c>
      <c r="E118" s="112" t="s">
        <v>149</v>
      </c>
      <c r="F118" s="88">
        <v>84</v>
      </c>
      <c r="G118" s="105"/>
      <c r="H118" s="105"/>
      <c r="I118" s="85"/>
      <c r="J118" s="59"/>
      <c r="K118" s="60"/>
      <c r="L118" s="58"/>
    </row>
    <row r="119" spans="1:12" s="56" customFormat="1" x14ac:dyDescent="0.25">
      <c r="A119" s="53">
        <v>32</v>
      </c>
      <c r="B119" s="53" t="s">
        <v>4</v>
      </c>
      <c r="C119" s="123" t="s">
        <v>10</v>
      </c>
      <c r="D119" s="12" t="s">
        <v>154</v>
      </c>
      <c r="E119" s="12"/>
      <c r="F119" s="13">
        <f>SUM(F120:F126)</f>
        <v>2053</v>
      </c>
      <c r="G119" s="14">
        <v>2</v>
      </c>
      <c r="H119" s="14">
        <v>2</v>
      </c>
      <c r="I119" s="54" t="s">
        <v>15</v>
      </c>
      <c r="J119" s="54" t="s">
        <v>39</v>
      </c>
      <c r="K119" s="55" t="s">
        <v>221</v>
      </c>
      <c r="L119" s="54" t="s">
        <v>238</v>
      </c>
    </row>
    <row r="120" spans="1:12" s="56" customFormat="1" x14ac:dyDescent="0.2">
      <c r="A120" s="57"/>
      <c r="B120" s="124" t="s">
        <v>4</v>
      </c>
      <c r="C120" s="125" t="s">
        <v>10</v>
      </c>
      <c r="D120" s="112" t="s">
        <v>154</v>
      </c>
      <c r="E120" s="112" t="s">
        <v>154</v>
      </c>
      <c r="F120" s="88">
        <v>502</v>
      </c>
      <c r="G120" s="119"/>
      <c r="H120" s="119"/>
      <c r="I120" s="85"/>
      <c r="J120" s="59"/>
      <c r="K120" s="60"/>
      <c r="L120" s="58"/>
    </row>
    <row r="121" spans="1:12" s="56" customFormat="1" x14ac:dyDescent="0.2">
      <c r="A121" s="57"/>
      <c r="B121" s="124" t="s">
        <v>4</v>
      </c>
      <c r="C121" s="125" t="s">
        <v>10</v>
      </c>
      <c r="D121" s="112" t="s">
        <v>154</v>
      </c>
      <c r="E121" s="112" t="s">
        <v>155</v>
      </c>
      <c r="F121" s="88">
        <v>376</v>
      </c>
      <c r="G121" s="119"/>
      <c r="H121" s="119"/>
      <c r="I121" s="85"/>
      <c r="J121" s="59"/>
      <c r="K121" s="60"/>
      <c r="L121" s="58"/>
    </row>
    <row r="122" spans="1:12" s="56" customFormat="1" x14ac:dyDescent="0.2">
      <c r="A122" s="57"/>
      <c r="B122" s="124" t="s">
        <v>4</v>
      </c>
      <c r="C122" s="125" t="s">
        <v>10</v>
      </c>
      <c r="D122" s="112" t="s">
        <v>154</v>
      </c>
      <c r="E122" s="112" t="s">
        <v>48</v>
      </c>
      <c r="F122" s="88">
        <v>205</v>
      </c>
      <c r="G122" s="119"/>
      <c r="H122" s="119"/>
      <c r="I122" s="85"/>
      <c r="J122" s="59"/>
      <c r="K122" s="60"/>
      <c r="L122" s="58"/>
    </row>
    <row r="123" spans="1:12" s="56" customFormat="1" x14ac:dyDescent="0.2">
      <c r="A123" s="57"/>
      <c r="B123" s="124" t="s">
        <v>4</v>
      </c>
      <c r="C123" s="125" t="s">
        <v>10</v>
      </c>
      <c r="D123" s="112" t="s">
        <v>154</v>
      </c>
      <c r="E123" s="112" t="s">
        <v>156</v>
      </c>
      <c r="F123" s="88">
        <v>444</v>
      </c>
      <c r="G123" s="119"/>
      <c r="H123" s="119"/>
      <c r="I123" s="85"/>
      <c r="J123" s="59"/>
      <c r="K123" s="60"/>
      <c r="L123" s="58"/>
    </row>
    <row r="124" spans="1:12" s="56" customFormat="1" x14ac:dyDescent="0.2">
      <c r="A124" s="57"/>
      <c r="B124" s="124" t="s">
        <v>4</v>
      </c>
      <c r="C124" s="125" t="s">
        <v>10</v>
      </c>
      <c r="D124" s="112" t="s">
        <v>154</v>
      </c>
      <c r="E124" s="112" t="s">
        <v>157</v>
      </c>
      <c r="F124" s="88">
        <v>357</v>
      </c>
      <c r="G124" s="119"/>
      <c r="H124" s="119"/>
      <c r="I124" s="85"/>
      <c r="J124" s="59"/>
      <c r="K124" s="60"/>
      <c r="L124" s="58"/>
    </row>
    <row r="125" spans="1:12" s="56" customFormat="1" x14ac:dyDescent="0.2">
      <c r="A125" s="57"/>
      <c r="B125" s="124" t="s">
        <v>4</v>
      </c>
      <c r="C125" s="125" t="s">
        <v>10</v>
      </c>
      <c r="D125" s="112" t="s">
        <v>154</v>
      </c>
      <c r="E125" s="112" t="s">
        <v>158</v>
      </c>
      <c r="F125" s="88">
        <v>75</v>
      </c>
      <c r="G125" s="119"/>
      <c r="H125" s="119"/>
      <c r="I125" s="85"/>
      <c r="J125" s="59"/>
      <c r="K125" s="60"/>
      <c r="L125" s="58"/>
    </row>
    <row r="126" spans="1:12" s="56" customFormat="1" x14ac:dyDescent="0.2">
      <c r="A126" s="57"/>
      <c r="B126" s="124" t="s">
        <v>4</v>
      </c>
      <c r="C126" s="125" t="s">
        <v>10</v>
      </c>
      <c r="D126" s="112" t="s">
        <v>154</v>
      </c>
      <c r="E126" s="112" t="s">
        <v>159</v>
      </c>
      <c r="F126" s="88">
        <v>94</v>
      </c>
      <c r="G126" s="119"/>
      <c r="H126" s="119"/>
      <c r="I126" s="85"/>
      <c r="J126" s="59"/>
      <c r="K126" s="60"/>
      <c r="L126" s="58"/>
    </row>
    <row r="127" spans="1:12" s="56" customFormat="1" x14ac:dyDescent="0.25">
      <c r="A127" s="53">
        <v>33</v>
      </c>
      <c r="B127" s="53" t="s">
        <v>4</v>
      </c>
      <c r="C127" s="123" t="s">
        <v>10</v>
      </c>
      <c r="D127" s="12" t="s">
        <v>233</v>
      </c>
      <c r="E127" s="12"/>
      <c r="F127" s="13">
        <f>SUM(F128:F131)</f>
        <v>2418</v>
      </c>
      <c r="G127" s="14">
        <v>4</v>
      </c>
      <c r="H127" s="14">
        <v>4</v>
      </c>
      <c r="I127" s="54"/>
      <c r="J127" s="54"/>
      <c r="K127" s="55"/>
      <c r="L127" s="127"/>
    </row>
    <row r="128" spans="1:12" s="56" customFormat="1" x14ac:dyDescent="0.2">
      <c r="A128" s="57"/>
      <c r="B128" s="124" t="s">
        <v>4</v>
      </c>
      <c r="C128" s="125" t="s">
        <v>10</v>
      </c>
      <c r="D128" s="112" t="s">
        <v>160</v>
      </c>
      <c r="E128" s="112" t="s">
        <v>161</v>
      </c>
      <c r="F128" s="88">
        <v>1299</v>
      </c>
      <c r="G128" s="119"/>
      <c r="H128" s="119"/>
      <c r="I128" s="85"/>
      <c r="J128" s="59"/>
      <c r="K128" s="60"/>
      <c r="L128" s="58"/>
    </row>
    <row r="129" spans="1:12" s="56" customFormat="1" x14ac:dyDescent="0.2">
      <c r="A129" s="57"/>
      <c r="B129" s="124" t="s">
        <v>4</v>
      </c>
      <c r="C129" s="125" t="s">
        <v>10</v>
      </c>
      <c r="D129" s="112" t="s">
        <v>160</v>
      </c>
      <c r="E129" s="112" t="s">
        <v>162</v>
      </c>
      <c r="F129" s="88">
        <v>433</v>
      </c>
      <c r="G129" s="32"/>
      <c r="H129" s="32"/>
      <c r="I129" s="85"/>
      <c r="J129" s="59"/>
      <c r="K129" s="60"/>
      <c r="L129" s="58"/>
    </row>
    <row r="130" spans="1:12" s="56" customFormat="1" ht="24" x14ac:dyDescent="0.2">
      <c r="A130" s="57"/>
      <c r="B130" s="124" t="s">
        <v>4</v>
      </c>
      <c r="C130" s="125" t="s">
        <v>10</v>
      </c>
      <c r="D130" s="112" t="s">
        <v>163</v>
      </c>
      <c r="E130" s="112" t="s">
        <v>163</v>
      </c>
      <c r="F130" s="88">
        <v>618</v>
      </c>
      <c r="G130" s="32"/>
      <c r="H130" s="32"/>
      <c r="I130" s="63" t="s">
        <v>16</v>
      </c>
      <c r="J130" s="63" t="s">
        <v>40</v>
      </c>
      <c r="K130" s="64" t="s">
        <v>221</v>
      </c>
      <c r="L130" s="129" t="s">
        <v>273</v>
      </c>
    </row>
    <row r="131" spans="1:12" s="56" customFormat="1" x14ac:dyDescent="0.2">
      <c r="A131" s="57"/>
      <c r="B131" s="124" t="s">
        <v>4</v>
      </c>
      <c r="C131" s="125" t="s">
        <v>10</v>
      </c>
      <c r="D131" s="112" t="s">
        <v>163</v>
      </c>
      <c r="E131" s="112" t="s">
        <v>164</v>
      </c>
      <c r="F131" s="88">
        <v>68</v>
      </c>
      <c r="G131" s="105"/>
      <c r="H131" s="105"/>
      <c r="I131" s="85"/>
      <c r="J131" s="59"/>
      <c r="K131" s="60"/>
      <c r="L131" s="58"/>
    </row>
    <row r="132" spans="1:12" s="56" customFormat="1" x14ac:dyDescent="0.25">
      <c r="A132" s="53">
        <v>34</v>
      </c>
      <c r="B132" s="53" t="s">
        <v>4</v>
      </c>
      <c r="C132" s="123" t="s">
        <v>10</v>
      </c>
      <c r="D132" s="12" t="s">
        <v>150</v>
      </c>
      <c r="E132" s="12"/>
      <c r="F132" s="13">
        <f>SUM(F133:F136)</f>
        <v>2411</v>
      </c>
      <c r="G132" s="14">
        <v>3</v>
      </c>
      <c r="H132" s="14">
        <v>3</v>
      </c>
      <c r="I132" s="54"/>
      <c r="J132" s="54"/>
      <c r="K132" s="55"/>
      <c r="L132" s="54"/>
    </row>
    <row r="133" spans="1:12" s="56" customFormat="1" x14ac:dyDescent="0.2">
      <c r="A133" s="57"/>
      <c r="B133" s="124" t="s">
        <v>4</v>
      </c>
      <c r="C133" s="125" t="s">
        <v>10</v>
      </c>
      <c r="D133" s="112" t="s">
        <v>150</v>
      </c>
      <c r="E133" s="112" t="s">
        <v>150</v>
      </c>
      <c r="F133" s="88">
        <v>1044</v>
      </c>
      <c r="G133" s="119"/>
      <c r="H133" s="119"/>
      <c r="I133" s="63" t="s">
        <v>14</v>
      </c>
      <c r="J133" s="63" t="s">
        <v>39</v>
      </c>
      <c r="K133" s="64" t="s">
        <v>221</v>
      </c>
      <c r="L133" s="65" t="s">
        <v>238</v>
      </c>
    </row>
    <row r="134" spans="1:12" s="56" customFormat="1" x14ac:dyDescent="0.2">
      <c r="A134" s="57"/>
      <c r="B134" s="124" t="s">
        <v>4</v>
      </c>
      <c r="C134" s="125" t="s">
        <v>10</v>
      </c>
      <c r="D134" s="112" t="s">
        <v>150</v>
      </c>
      <c r="E134" s="112" t="s">
        <v>151</v>
      </c>
      <c r="F134" s="88">
        <v>694</v>
      </c>
      <c r="G134" s="119"/>
      <c r="H134" s="119"/>
      <c r="I134" s="63" t="s">
        <v>17</v>
      </c>
      <c r="J134" s="63" t="s">
        <v>40</v>
      </c>
      <c r="K134" s="64" t="s">
        <v>221</v>
      </c>
      <c r="L134" s="58" t="s">
        <v>273</v>
      </c>
    </row>
    <row r="135" spans="1:12" s="56" customFormat="1" x14ac:dyDescent="0.2">
      <c r="A135" s="57"/>
      <c r="B135" s="124" t="s">
        <v>4</v>
      </c>
      <c r="C135" s="125" t="s">
        <v>10</v>
      </c>
      <c r="D135" s="112" t="s">
        <v>150</v>
      </c>
      <c r="E135" s="112" t="s">
        <v>152</v>
      </c>
      <c r="F135" s="88">
        <v>164</v>
      </c>
      <c r="G135" s="119"/>
      <c r="H135" s="119"/>
      <c r="I135" s="85"/>
      <c r="J135" s="59"/>
      <c r="K135" s="60"/>
      <c r="L135" s="58"/>
    </row>
    <row r="136" spans="1:12" s="56" customFormat="1" x14ac:dyDescent="0.2">
      <c r="A136" s="57"/>
      <c r="B136" s="124" t="s">
        <v>4</v>
      </c>
      <c r="C136" s="125" t="s">
        <v>10</v>
      </c>
      <c r="D136" s="112" t="s">
        <v>150</v>
      </c>
      <c r="E136" s="112" t="s">
        <v>153</v>
      </c>
      <c r="F136" s="88">
        <v>509</v>
      </c>
      <c r="G136" s="119"/>
      <c r="H136" s="119"/>
      <c r="I136" s="85"/>
      <c r="J136" s="59"/>
      <c r="K136" s="60"/>
      <c r="L136" s="58"/>
    </row>
    <row r="137" spans="1:12" s="56" customFormat="1" x14ac:dyDescent="0.25">
      <c r="A137" s="53">
        <v>35</v>
      </c>
      <c r="B137" s="53" t="s">
        <v>4</v>
      </c>
      <c r="C137" s="123" t="s">
        <v>18</v>
      </c>
      <c r="D137" s="12" t="s">
        <v>182</v>
      </c>
      <c r="E137" s="12"/>
      <c r="F137" s="13">
        <v>2455</v>
      </c>
      <c r="G137" s="14">
        <v>2</v>
      </c>
      <c r="H137" s="14">
        <v>2</v>
      </c>
      <c r="I137" s="54" t="s">
        <v>20</v>
      </c>
      <c r="J137" s="54" t="s">
        <v>39</v>
      </c>
      <c r="K137" s="55" t="s">
        <v>221</v>
      </c>
      <c r="L137" s="69" t="s">
        <v>238</v>
      </c>
    </row>
    <row r="138" spans="1:12" s="56" customFormat="1" x14ac:dyDescent="0.2">
      <c r="A138" s="57"/>
      <c r="B138" s="124" t="s">
        <v>4</v>
      </c>
      <c r="C138" s="125" t="s">
        <v>18</v>
      </c>
      <c r="D138" s="112" t="s">
        <v>182</v>
      </c>
      <c r="E138" s="112" t="s">
        <v>182</v>
      </c>
      <c r="F138" s="88">
        <v>2307</v>
      </c>
      <c r="G138" s="32"/>
      <c r="H138" s="32"/>
      <c r="I138" s="85"/>
      <c r="J138" s="59"/>
      <c r="K138" s="60"/>
      <c r="L138" s="70"/>
    </row>
    <row r="139" spans="1:12" s="56" customFormat="1" x14ac:dyDescent="0.2">
      <c r="A139" s="57"/>
      <c r="B139" s="124" t="s">
        <v>4</v>
      </c>
      <c r="C139" s="125" t="s">
        <v>18</v>
      </c>
      <c r="D139" s="112" t="s">
        <v>182</v>
      </c>
      <c r="E139" s="112" t="s">
        <v>183</v>
      </c>
      <c r="F139" s="88">
        <v>73</v>
      </c>
      <c r="G139" s="32"/>
      <c r="H139" s="32"/>
      <c r="I139" s="85"/>
      <c r="J139" s="59"/>
      <c r="K139" s="60"/>
      <c r="L139" s="70"/>
    </row>
    <row r="140" spans="1:12" s="56" customFormat="1" x14ac:dyDescent="0.2">
      <c r="A140" s="57"/>
      <c r="B140" s="124" t="s">
        <v>4</v>
      </c>
      <c r="C140" s="125" t="s">
        <v>18</v>
      </c>
      <c r="D140" s="112" t="s">
        <v>182</v>
      </c>
      <c r="E140" s="112" t="s">
        <v>184</v>
      </c>
      <c r="F140" s="88" t="s">
        <v>47</v>
      </c>
      <c r="G140" s="32"/>
      <c r="H140" s="32"/>
      <c r="I140" s="85"/>
      <c r="J140" s="59"/>
      <c r="K140" s="60"/>
      <c r="L140" s="70"/>
    </row>
    <row r="141" spans="1:12" s="56" customFormat="1" x14ac:dyDescent="0.2">
      <c r="A141" s="57"/>
      <c r="B141" s="124" t="s">
        <v>4</v>
      </c>
      <c r="C141" s="125" t="s">
        <v>18</v>
      </c>
      <c r="D141" s="112" t="s">
        <v>182</v>
      </c>
      <c r="E141" s="112" t="s">
        <v>185</v>
      </c>
      <c r="F141" s="88">
        <v>66</v>
      </c>
      <c r="G141" s="105"/>
      <c r="H141" s="105"/>
      <c r="I141" s="85"/>
      <c r="J141" s="59"/>
      <c r="K141" s="60"/>
      <c r="L141" s="70"/>
    </row>
    <row r="142" spans="1:12" x14ac:dyDescent="0.25">
      <c r="A142" s="46">
        <v>36</v>
      </c>
      <c r="B142" s="46" t="s">
        <v>4</v>
      </c>
      <c r="C142" s="126" t="s">
        <v>18</v>
      </c>
      <c r="D142" s="2" t="s">
        <v>234</v>
      </c>
      <c r="E142" s="2"/>
      <c r="F142" s="1">
        <f>SUM(F143:F154)</f>
        <v>1206</v>
      </c>
      <c r="G142" s="3">
        <v>1</v>
      </c>
      <c r="H142" s="3">
        <v>3</v>
      </c>
      <c r="I142" s="35" t="s">
        <v>19</v>
      </c>
      <c r="J142" s="35" t="s">
        <v>39</v>
      </c>
      <c r="K142" s="47" t="s">
        <v>221</v>
      </c>
      <c r="L142" s="76" t="s">
        <v>238</v>
      </c>
    </row>
    <row r="143" spans="1:12" x14ac:dyDescent="0.2">
      <c r="A143" s="48"/>
      <c r="B143" s="40" t="s">
        <v>4</v>
      </c>
      <c r="C143" s="122" t="s">
        <v>18</v>
      </c>
      <c r="D143" s="111" t="s">
        <v>170</v>
      </c>
      <c r="E143" s="111" t="s">
        <v>170</v>
      </c>
      <c r="F143" s="94">
        <v>681</v>
      </c>
      <c r="G143" s="100"/>
      <c r="H143" s="118"/>
      <c r="I143" s="96"/>
      <c r="J143" s="23"/>
      <c r="K143" s="24"/>
      <c r="L143" s="68"/>
    </row>
    <row r="144" spans="1:12" x14ac:dyDescent="0.2">
      <c r="A144" s="48"/>
      <c r="B144" s="40" t="s">
        <v>4</v>
      </c>
      <c r="C144" s="122" t="s">
        <v>18</v>
      </c>
      <c r="D144" s="111" t="s">
        <v>170</v>
      </c>
      <c r="E144" s="111" t="s">
        <v>171</v>
      </c>
      <c r="F144" s="94">
        <v>70</v>
      </c>
      <c r="G144" s="100"/>
      <c r="H144" s="118"/>
      <c r="I144" s="96"/>
      <c r="J144" s="23"/>
      <c r="K144" s="24"/>
      <c r="L144" s="68"/>
    </row>
    <row r="145" spans="1:12" x14ac:dyDescent="0.2">
      <c r="A145" s="48"/>
      <c r="B145" s="40" t="s">
        <v>4</v>
      </c>
      <c r="C145" s="122" t="s">
        <v>18</v>
      </c>
      <c r="D145" s="111" t="s">
        <v>170</v>
      </c>
      <c r="E145" s="111" t="s">
        <v>172</v>
      </c>
      <c r="F145" s="94">
        <v>19</v>
      </c>
      <c r="G145" s="100"/>
      <c r="H145" s="118"/>
      <c r="I145" s="96"/>
      <c r="J145" s="23"/>
      <c r="K145" s="24"/>
      <c r="L145" s="68"/>
    </row>
    <row r="146" spans="1:12" x14ac:dyDescent="0.2">
      <c r="A146" s="48"/>
      <c r="B146" s="40" t="s">
        <v>4</v>
      </c>
      <c r="C146" s="122" t="s">
        <v>18</v>
      </c>
      <c r="D146" s="111" t="s">
        <v>170</v>
      </c>
      <c r="E146" s="111" t="s">
        <v>173</v>
      </c>
      <c r="F146" s="94">
        <v>57</v>
      </c>
      <c r="G146" s="100"/>
      <c r="H146" s="118"/>
      <c r="I146" s="96"/>
      <c r="J146" s="23"/>
      <c r="K146" s="24"/>
      <c r="L146" s="68"/>
    </row>
    <row r="147" spans="1:12" x14ac:dyDescent="0.2">
      <c r="A147" s="48"/>
      <c r="B147" s="40" t="s">
        <v>4</v>
      </c>
      <c r="C147" s="122" t="s">
        <v>18</v>
      </c>
      <c r="D147" s="111" t="s">
        <v>170</v>
      </c>
      <c r="E147" s="111" t="s">
        <v>174</v>
      </c>
      <c r="F147" s="94">
        <v>61</v>
      </c>
      <c r="G147" s="100"/>
      <c r="H147" s="118"/>
      <c r="I147" s="96"/>
      <c r="J147" s="23"/>
      <c r="K147" s="24"/>
      <c r="L147" s="68"/>
    </row>
    <row r="148" spans="1:12" x14ac:dyDescent="0.2">
      <c r="A148" s="48"/>
      <c r="B148" s="40" t="s">
        <v>4</v>
      </c>
      <c r="C148" s="122" t="s">
        <v>18</v>
      </c>
      <c r="D148" s="111" t="s">
        <v>175</v>
      </c>
      <c r="E148" s="111" t="s">
        <v>175</v>
      </c>
      <c r="F148" s="94">
        <v>132</v>
      </c>
      <c r="G148" s="118"/>
      <c r="H148" s="118"/>
      <c r="I148" s="96"/>
      <c r="J148" s="23"/>
      <c r="K148" s="24"/>
      <c r="L148" s="68"/>
    </row>
    <row r="149" spans="1:12" x14ac:dyDescent="0.2">
      <c r="A149" s="48"/>
      <c r="B149" s="40" t="s">
        <v>4</v>
      </c>
      <c r="C149" s="122" t="s">
        <v>18</v>
      </c>
      <c r="D149" s="111" t="s">
        <v>175</v>
      </c>
      <c r="E149" s="111" t="s">
        <v>176</v>
      </c>
      <c r="F149" s="94">
        <v>0</v>
      </c>
      <c r="G149" s="118"/>
      <c r="H149" s="118"/>
      <c r="I149" s="96"/>
      <c r="J149" s="23"/>
      <c r="K149" s="24"/>
      <c r="L149" s="68"/>
    </row>
    <row r="150" spans="1:12" x14ac:dyDescent="0.2">
      <c r="A150" s="48"/>
      <c r="B150" s="40" t="s">
        <v>4</v>
      </c>
      <c r="C150" s="122" t="s">
        <v>18</v>
      </c>
      <c r="D150" s="111" t="s">
        <v>175</v>
      </c>
      <c r="E150" s="111" t="s">
        <v>177</v>
      </c>
      <c r="F150" s="94">
        <v>74</v>
      </c>
      <c r="G150" s="118"/>
      <c r="H150" s="118"/>
      <c r="I150" s="96"/>
      <c r="J150" s="23"/>
      <c r="K150" s="24"/>
      <c r="L150" s="68"/>
    </row>
    <row r="151" spans="1:12" x14ac:dyDescent="0.2">
      <c r="A151" s="48"/>
      <c r="B151" s="40" t="s">
        <v>4</v>
      </c>
      <c r="C151" s="122" t="s">
        <v>18</v>
      </c>
      <c r="D151" s="111" t="s">
        <v>175</v>
      </c>
      <c r="E151" s="111" t="s">
        <v>178</v>
      </c>
      <c r="F151" s="94">
        <v>13</v>
      </c>
      <c r="G151" s="120"/>
      <c r="H151" s="120"/>
      <c r="I151" s="96"/>
      <c r="J151" s="23"/>
      <c r="K151" s="24"/>
      <c r="L151" s="68"/>
    </row>
    <row r="152" spans="1:12" x14ac:dyDescent="0.2">
      <c r="A152" s="48"/>
      <c r="B152" s="40" t="s">
        <v>4</v>
      </c>
      <c r="C152" s="122" t="s">
        <v>18</v>
      </c>
      <c r="D152" s="111" t="s">
        <v>175</v>
      </c>
      <c r="E152" s="111" t="s">
        <v>179</v>
      </c>
      <c r="F152" s="94">
        <v>19</v>
      </c>
      <c r="G152" s="100"/>
      <c r="H152" s="100"/>
      <c r="I152" s="96"/>
      <c r="J152" s="23"/>
      <c r="K152" s="24"/>
      <c r="L152" s="68"/>
    </row>
    <row r="153" spans="1:12" x14ac:dyDescent="0.2">
      <c r="A153" s="48"/>
      <c r="B153" s="40" t="s">
        <v>4</v>
      </c>
      <c r="C153" s="122" t="s">
        <v>18</v>
      </c>
      <c r="D153" s="111" t="s">
        <v>175</v>
      </c>
      <c r="E153" s="111" t="s">
        <v>180</v>
      </c>
      <c r="F153" s="94">
        <v>80</v>
      </c>
      <c r="G153" s="100"/>
      <c r="H153" s="100"/>
      <c r="I153" s="96"/>
      <c r="J153" s="23"/>
      <c r="K153" s="24"/>
      <c r="L153" s="68"/>
    </row>
    <row r="154" spans="1:12" x14ac:dyDescent="0.2">
      <c r="A154" s="48"/>
      <c r="B154" s="40" t="s">
        <v>4</v>
      </c>
      <c r="C154" s="122" t="s">
        <v>18</v>
      </c>
      <c r="D154" s="111" t="s">
        <v>175</v>
      </c>
      <c r="E154" s="111" t="s">
        <v>181</v>
      </c>
      <c r="F154" s="94">
        <v>0</v>
      </c>
      <c r="G154" s="100"/>
      <c r="H154" s="100"/>
      <c r="I154" s="96"/>
      <c r="J154" s="23"/>
      <c r="K154" s="24"/>
      <c r="L154" s="68"/>
    </row>
    <row r="155" spans="1:12" s="56" customFormat="1" x14ac:dyDescent="0.25">
      <c r="A155" s="53">
        <v>37</v>
      </c>
      <c r="B155" s="53" t="s">
        <v>4</v>
      </c>
      <c r="C155" s="123" t="s">
        <v>18</v>
      </c>
      <c r="D155" s="12" t="s">
        <v>235</v>
      </c>
      <c r="E155" s="12"/>
      <c r="F155" s="13">
        <f>SUM(F156:F157)</f>
        <v>1740</v>
      </c>
      <c r="G155" s="14">
        <v>2</v>
      </c>
      <c r="H155" s="14">
        <v>2</v>
      </c>
      <c r="I155" s="54"/>
      <c r="J155" s="54"/>
      <c r="K155" s="55"/>
      <c r="L155" s="69"/>
    </row>
    <row r="156" spans="1:12" s="56" customFormat="1" x14ac:dyDescent="0.2">
      <c r="A156" s="57"/>
      <c r="B156" s="124" t="s">
        <v>4</v>
      </c>
      <c r="C156" s="125" t="s">
        <v>18</v>
      </c>
      <c r="D156" s="112" t="s">
        <v>50</v>
      </c>
      <c r="E156" s="112" t="s">
        <v>50</v>
      </c>
      <c r="F156" s="88">
        <v>850</v>
      </c>
      <c r="G156" s="32"/>
      <c r="H156" s="32"/>
      <c r="I156" s="63" t="s">
        <v>27</v>
      </c>
      <c r="J156" s="63" t="s">
        <v>40</v>
      </c>
      <c r="K156" s="64" t="s">
        <v>37</v>
      </c>
      <c r="L156" s="75" t="s">
        <v>238</v>
      </c>
    </row>
    <row r="157" spans="1:12" s="56" customFormat="1" x14ac:dyDescent="0.2">
      <c r="A157" s="57"/>
      <c r="B157" s="124" t="s">
        <v>4</v>
      </c>
      <c r="C157" s="125" t="s">
        <v>18</v>
      </c>
      <c r="D157" s="112" t="s">
        <v>51</v>
      </c>
      <c r="E157" s="112" t="s">
        <v>51</v>
      </c>
      <c r="F157" s="88">
        <v>890</v>
      </c>
      <c r="G157" s="105"/>
      <c r="H157" s="105"/>
      <c r="I157" s="85"/>
      <c r="J157" s="86"/>
      <c r="K157" s="130"/>
      <c r="L157" s="70"/>
    </row>
    <row r="158" spans="1:12" ht="36" x14ac:dyDescent="0.25">
      <c r="A158" s="46">
        <v>38</v>
      </c>
      <c r="B158" s="46" t="s">
        <v>4</v>
      </c>
      <c r="C158" s="126" t="s">
        <v>18</v>
      </c>
      <c r="D158" s="2" t="s">
        <v>187</v>
      </c>
      <c r="E158" s="2"/>
      <c r="F158" s="1">
        <f>SUM(F159:F160)</f>
        <v>1057</v>
      </c>
      <c r="G158" s="3">
        <v>1</v>
      </c>
      <c r="H158" s="3">
        <v>1</v>
      </c>
      <c r="I158" s="35" t="s">
        <v>22</v>
      </c>
      <c r="J158" s="35" t="s">
        <v>39</v>
      </c>
      <c r="K158" s="47" t="s">
        <v>221</v>
      </c>
      <c r="L158" s="128" t="s">
        <v>275</v>
      </c>
    </row>
    <row r="159" spans="1:12" x14ac:dyDescent="0.2">
      <c r="A159" s="48"/>
      <c r="B159" s="40" t="s">
        <v>4</v>
      </c>
      <c r="C159" s="122" t="s">
        <v>18</v>
      </c>
      <c r="D159" s="111" t="s">
        <v>187</v>
      </c>
      <c r="E159" s="111" t="s">
        <v>187</v>
      </c>
      <c r="F159" s="94">
        <v>983</v>
      </c>
      <c r="G159" s="10"/>
      <c r="H159" s="10"/>
      <c r="I159" s="96"/>
      <c r="J159" s="23"/>
      <c r="K159" s="24"/>
      <c r="L159" s="68"/>
    </row>
    <row r="160" spans="1:12" x14ac:dyDescent="0.2">
      <c r="A160" s="48"/>
      <c r="B160" s="40" t="s">
        <v>4</v>
      </c>
      <c r="C160" s="122" t="s">
        <v>18</v>
      </c>
      <c r="D160" s="111" t="s">
        <v>188</v>
      </c>
      <c r="E160" s="111" t="s">
        <v>188</v>
      </c>
      <c r="F160" s="94">
        <v>74</v>
      </c>
      <c r="G160" s="100"/>
      <c r="H160" s="100"/>
      <c r="I160" s="96"/>
      <c r="J160" s="23"/>
      <c r="K160" s="24"/>
      <c r="L160" s="68"/>
    </row>
    <row r="161" spans="1:12" ht="24" x14ac:dyDescent="0.25">
      <c r="A161" s="46">
        <v>39</v>
      </c>
      <c r="B161" s="46" t="s">
        <v>4</v>
      </c>
      <c r="C161" s="126" t="s">
        <v>18</v>
      </c>
      <c r="D161" s="2" t="s">
        <v>189</v>
      </c>
      <c r="E161" s="2"/>
      <c r="F161" s="1">
        <f>SUM(F162:F163)</f>
        <v>2801</v>
      </c>
      <c r="G161" s="3">
        <v>2</v>
      </c>
      <c r="H161" s="3">
        <v>2</v>
      </c>
      <c r="I161" s="35" t="s">
        <v>23</v>
      </c>
      <c r="J161" s="35" t="s">
        <v>39</v>
      </c>
      <c r="K161" s="47" t="s">
        <v>221</v>
      </c>
      <c r="L161" s="128" t="s">
        <v>239</v>
      </c>
    </row>
    <row r="162" spans="1:12" x14ac:dyDescent="0.2">
      <c r="A162" s="48"/>
      <c r="B162" s="40" t="s">
        <v>4</v>
      </c>
      <c r="C162" s="122" t="s">
        <v>18</v>
      </c>
      <c r="D162" s="111" t="s">
        <v>189</v>
      </c>
      <c r="E162" s="111" t="s">
        <v>189</v>
      </c>
      <c r="F162" s="94">
        <v>2769</v>
      </c>
      <c r="G162" s="10"/>
      <c r="H162" s="10"/>
      <c r="I162" s="96"/>
      <c r="J162" s="23"/>
      <c r="K162" s="24"/>
      <c r="L162" s="68"/>
    </row>
    <row r="163" spans="1:12" x14ac:dyDescent="0.2">
      <c r="A163" s="48"/>
      <c r="B163" s="40" t="s">
        <v>4</v>
      </c>
      <c r="C163" s="122" t="s">
        <v>18</v>
      </c>
      <c r="D163" s="111" t="s">
        <v>189</v>
      </c>
      <c r="E163" s="111" t="s">
        <v>190</v>
      </c>
      <c r="F163" s="94">
        <v>32</v>
      </c>
      <c r="G163" s="120"/>
      <c r="H163" s="120"/>
      <c r="I163" s="96"/>
      <c r="J163" s="23"/>
      <c r="K163" s="24"/>
      <c r="L163" s="68"/>
    </row>
    <row r="164" spans="1:12" s="56" customFormat="1" x14ac:dyDescent="0.25">
      <c r="A164" s="53">
        <v>40</v>
      </c>
      <c r="B164" s="53" t="s">
        <v>4</v>
      </c>
      <c r="C164" s="123" t="s">
        <v>18</v>
      </c>
      <c r="D164" s="12" t="s">
        <v>236</v>
      </c>
      <c r="E164" s="12"/>
      <c r="F164" s="13">
        <f>SUM(F165:F169)</f>
        <v>3359</v>
      </c>
      <c r="G164" s="14">
        <v>4</v>
      </c>
      <c r="H164" s="14">
        <v>4</v>
      </c>
      <c r="I164" s="54"/>
      <c r="J164" s="54"/>
      <c r="K164" s="55"/>
      <c r="L164" s="127"/>
    </row>
    <row r="165" spans="1:12" s="56" customFormat="1" x14ac:dyDescent="0.2">
      <c r="A165" s="57"/>
      <c r="B165" s="124" t="s">
        <v>4</v>
      </c>
      <c r="C165" s="125" t="s">
        <v>18</v>
      </c>
      <c r="D165" s="112" t="s">
        <v>193</v>
      </c>
      <c r="E165" s="112" t="s">
        <v>193</v>
      </c>
      <c r="F165" s="88">
        <v>578</v>
      </c>
      <c r="G165" s="119"/>
      <c r="H165" s="119"/>
      <c r="I165" s="85"/>
      <c r="J165" s="59"/>
      <c r="K165" s="60"/>
      <c r="L165" s="70"/>
    </row>
    <row r="166" spans="1:12" s="56" customFormat="1" ht="24" x14ac:dyDescent="0.2">
      <c r="A166" s="57"/>
      <c r="B166" s="124" t="s">
        <v>4</v>
      </c>
      <c r="C166" s="125" t="s">
        <v>18</v>
      </c>
      <c r="D166" s="112" t="s">
        <v>194</v>
      </c>
      <c r="E166" s="112" t="s">
        <v>195</v>
      </c>
      <c r="F166" s="88">
        <v>1013</v>
      </c>
      <c r="G166" s="119"/>
      <c r="H166" s="119"/>
      <c r="I166" s="63" t="s">
        <v>26</v>
      </c>
      <c r="J166" s="63" t="s">
        <v>39</v>
      </c>
      <c r="K166" s="64" t="s">
        <v>221</v>
      </c>
      <c r="L166" s="129" t="s">
        <v>270</v>
      </c>
    </row>
    <row r="167" spans="1:12" s="56" customFormat="1" x14ac:dyDescent="0.2">
      <c r="A167" s="57"/>
      <c r="B167" s="124" t="s">
        <v>4</v>
      </c>
      <c r="C167" s="125" t="s">
        <v>18</v>
      </c>
      <c r="D167" s="112" t="s">
        <v>194</v>
      </c>
      <c r="E167" s="112" t="s">
        <v>196</v>
      </c>
      <c r="F167" s="88">
        <v>26</v>
      </c>
      <c r="G167" s="119"/>
      <c r="H167" s="119"/>
      <c r="I167" s="85"/>
      <c r="J167" s="59"/>
      <c r="K167" s="60"/>
      <c r="L167" s="70"/>
    </row>
    <row r="168" spans="1:12" s="56" customFormat="1" x14ac:dyDescent="0.2">
      <c r="A168" s="57"/>
      <c r="B168" s="124" t="s">
        <v>4</v>
      </c>
      <c r="C168" s="125" t="s">
        <v>18</v>
      </c>
      <c r="D168" s="112" t="s">
        <v>197</v>
      </c>
      <c r="E168" s="112" t="s">
        <v>197</v>
      </c>
      <c r="F168" s="88">
        <v>456</v>
      </c>
      <c r="G168" s="105"/>
      <c r="H168" s="105"/>
      <c r="I168" s="85"/>
      <c r="J168" s="59"/>
      <c r="K168" s="60"/>
      <c r="L168" s="70"/>
    </row>
    <row r="169" spans="1:12" s="56" customFormat="1" x14ac:dyDescent="0.2">
      <c r="A169" s="57"/>
      <c r="B169" s="124" t="s">
        <v>4</v>
      </c>
      <c r="C169" s="125" t="s">
        <v>18</v>
      </c>
      <c r="D169" s="112" t="s">
        <v>198</v>
      </c>
      <c r="E169" s="112" t="s">
        <v>198</v>
      </c>
      <c r="F169" s="88">
        <v>1286</v>
      </c>
      <c r="G169" s="105"/>
      <c r="H169" s="105"/>
      <c r="I169" s="85"/>
      <c r="J169" s="59"/>
      <c r="K169" s="60"/>
      <c r="L169" s="70"/>
    </row>
    <row r="170" spans="1:12" x14ac:dyDescent="0.25">
      <c r="A170" s="46">
        <v>41</v>
      </c>
      <c r="B170" s="46" t="s">
        <v>4</v>
      </c>
      <c r="C170" s="126" t="s">
        <v>18</v>
      </c>
      <c r="D170" s="2" t="s">
        <v>191</v>
      </c>
      <c r="E170" s="2" t="s">
        <v>191</v>
      </c>
      <c r="F170" s="1">
        <v>2829</v>
      </c>
      <c r="G170" s="3">
        <v>2</v>
      </c>
      <c r="H170" s="3">
        <v>2</v>
      </c>
      <c r="I170" s="35" t="s">
        <v>24</v>
      </c>
      <c r="J170" s="35" t="s">
        <v>39</v>
      </c>
      <c r="K170" s="47" t="s">
        <v>221</v>
      </c>
      <c r="L170" s="128" t="s">
        <v>238</v>
      </c>
    </row>
    <row r="171" spans="1:12" x14ac:dyDescent="0.25">
      <c r="A171" s="46">
        <v>42</v>
      </c>
      <c r="B171" s="46" t="s">
        <v>4</v>
      </c>
      <c r="C171" s="126" t="s">
        <v>18</v>
      </c>
      <c r="D171" s="2" t="s">
        <v>186</v>
      </c>
      <c r="E171" s="2" t="s">
        <v>186</v>
      </c>
      <c r="F171" s="1">
        <v>597</v>
      </c>
      <c r="G171" s="3">
        <v>1</v>
      </c>
      <c r="H171" s="3">
        <v>1</v>
      </c>
      <c r="I171" s="35" t="s">
        <v>21</v>
      </c>
      <c r="J171" s="35" t="s">
        <v>39</v>
      </c>
      <c r="K171" s="47" t="s">
        <v>221</v>
      </c>
      <c r="L171" s="128" t="s">
        <v>238</v>
      </c>
    </row>
    <row r="172" spans="1:12" ht="24" x14ac:dyDescent="0.25">
      <c r="A172" s="46">
        <v>43</v>
      </c>
      <c r="B172" s="46" t="s">
        <v>4</v>
      </c>
      <c r="C172" s="126" t="s">
        <v>18</v>
      </c>
      <c r="D172" s="2" t="s">
        <v>192</v>
      </c>
      <c r="E172" s="2" t="s">
        <v>192</v>
      </c>
      <c r="F172" s="1">
        <v>1632</v>
      </c>
      <c r="G172" s="3">
        <v>2</v>
      </c>
      <c r="H172" s="3">
        <v>2</v>
      </c>
      <c r="I172" s="35" t="s">
        <v>25</v>
      </c>
      <c r="J172" s="35" t="s">
        <v>39</v>
      </c>
      <c r="K172" s="47" t="s">
        <v>221</v>
      </c>
      <c r="L172" s="128" t="s">
        <v>270</v>
      </c>
    </row>
    <row r="173" spans="1:12" s="56" customFormat="1" ht="24" x14ac:dyDescent="0.25">
      <c r="A173" s="53">
        <v>44</v>
      </c>
      <c r="B173" s="53" t="s">
        <v>4</v>
      </c>
      <c r="C173" s="123" t="s">
        <v>28</v>
      </c>
      <c r="D173" s="12" t="s">
        <v>206</v>
      </c>
      <c r="E173" s="12"/>
      <c r="F173" s="13">
        <f>SUM(F174:F175)</f>
        <v>2711</v>
      </c>
      <c r="G173" s="14">
        <v>3</v>
      </c>
      <c r="H173" s="14">
        <v>3</v>
      </c>
      <c r="I173" s="54" t="s">
        <v>33</v>
      </c>
      <c r="J173" s="54" t="s">
        <v>39</v>
      </c>
      <c r="K173" s="55" t="s">
        <v>221</v>
      </c>
      <c r="L173" s="127" t="s">
        <v>239</v>
      </c>
    </row>
    <row r="174" spans="1:12" s="56" customFormat="1" x14ac:dyDescent="0.2">
      <c r="A174" s="57"/>
      <c r="B174" s="124" t="s">
        <v>4</v>
      </c>
      <c r="C174" s="125" t="s">
        <v>28</v>
      </c>
      <c r="D174" s="112" t="s">
        <v>206</v>
      </c>
      <c r="E174" s="112" t="s">
        <v>207</v>
      </c>
      <c r="F174" s="88">
        <v>2287</v>
      </c>
      <c r="G174" s="32"/>
      <c r="H174" s="32"/>
      <c r="I174" s="85"/>
      <c r="J174" s="59"/>
      <c r="K174" s="60"/>
      <c r="L174" s="70"/>
    </row>
    <row r="175" spans="1:12" s="56" customFormat="1" x14ac:dyDescent="0.2">
      <c r="A175" s="57"/>
      <c r="B175" s="124" t="s">
        <v>4</v>
      </c>
      <c r="C175" s="125" t="s">
        <v>28</v>
      </c>
      <c r="D175" s="112" t="s">
        <v>206</v>
      </c>
      <c r="E175" s="112" t="s">
        <v>206</v>
      </c>
      <c r="F175" s="88">
        <v>424</v>
      </c>
      <c r="G175" s="32"/>
      <c r="H175" s="32"/>
      <c r="I175" s="85"/>
      <c r="J175" s="59"/>
      <c r="K175" s="60"/>
      <c r="L175" s="70"/>
    </row>
    <row r="176" spans="1:12" x14ac:dyDescent="0.25">
      <c r="A176" s="46">
        <v>45</v>
      </c>
      <c r="B176" s="46" t="s">
        <v>4</v>
      </c>
      <c r="C176" s="126" t="s">
        <v>28</v>
      </c>
      <c r="D176" s="2" t="s">
        <v>199</v>
      </c>
      <c r="E176" s="2" t="s">
        <v>199</v>
      </c>
      <c r="F176" s="1">
        <v>560</v>
      </c>
      <c r="G176" s="3">
        <v>1</v>
      </c>
      <c r="H176" s="3">
        <v>1</v>
      </c>
      <c r="I176" s="35" t="s">
        <v>29</v>
      </c>
      <c r="J176" s="35" t="s">
        <v>40</v>
      </c>
      <c r="K176" s="47" t="s">
        <v>221</v>
      </c>
      <c r="L176" s="76" t="s">
        <v>238</v>
      </c>
    </row>
    <row r="177" spans="1:12" s="56" customFormat="1" x14ac:dyDescent="0.25">
      <c r="A177" s="53">
        <v>46</v>
      </c>
      <c r="B177" s="53" t="s">
        <v>4</v>
      </c>
      <c r="C177" s="123" t="s">
        <v>28</v>
      </c>
      <c r="D177" s="12" t="s">
        <v>209</v>
      </c>
      <c r="E177" s="12"/>
      <c r="F177" s="13">
        <f>SUM(F178:F179)</f>
        <v>3145</v>
      </c>
      <c r="G177" s="14">
        <v>3</v>
      </c>
      <c r="H177" s="14">
        <v>3</v>
      </c>
      <c r="I177" s="54" t="s">
        <v>35</v>
      </c>
      <c r="J177" s="54" t="s">
        <v>39</v>
      </c>
      <c r="K177" s="55" t="s">
        <v>221</v>
      </c>
      <c r="L177" s="69" t="s">
        <v>238</v>
      </c>
    </row>
    <row r="178" spans="1:12" s="56" customFormat="1" x14ac:dyDescent="0.2">
      <c r="A178" s="57"/>
      <c r="B178" s="124" t="s">
        <v>4</v>
      </c>
      <c r="C178" s="125" t="s">
        <v>28</v>
      </c>
      <c r="D178" s="112" t="s">
        <v>209</v>
      </c>
      <c r="E178" s="112" t="s">
        <v>209</v>
      </c>
      <c r="F178" s="88">
        <v>2662</v>
      </c>
      <c r="G178" s="32"/>
      <c r="H178" s="32"/>
      <c r="I178" s="85"/>
      <c r="J178" s="59"/>
      <c r="K178" s="60"/>
      <c r="L178" s="70"/>
    </row>
    <row r="179" spans="1:12" s="56" customFormat="1" x14ac:dyDescent="0.2">
      <c r="A179" s="57"/>
      <c r="B179" s="124" t="s">
        <v>4</v>
      </c>
      <c r="C179" s="125" t="s">
        <v>28</v>
      </c>
      <c r="D179" s="112" t="s">
        <v>209</v>
      </c>
      <c r="E179" s="112" t="s">
        <v>210</v>
      </c>
      <c r="F179" s="88">
        <v>483</v>
      </c>
      <c r="G179" s="114"/>
      <c r="H179" s="114"/>
      <c r="I179" s="85"/>
      <c r="J179" s="59"/>
      <c r="K179" s="60"/>
      <c r="L179" s="70"/>
    </row>
    <row r="180" spans="1:12" s="56" customFormat="1" x14ac:dyDescent="0.25">
      <c r="A180" s="53">
        <v>47</v>
      </c>
      <c r="B180" s="53" t="s">
        <v>4</v>
      </c>
      <c r="C180" s="123" t="s">
        <v>28</v>
      </c>
      <c r="D180" s="12" t="s">
        <v>200</v>
      </c>
      <c r="E180" s="12"/>
      <c r="F180" s="13">
        <f>SUM(F181:F184)</f>
        <v>1258</v>
      </c>
      <c r="G180" s="14">
        <v>3</v>
      </c>
      <c r="H180" s="14">
        <v>3</v>
      </c>
      <c r="I180" s="54"/>
      <c r="J180" s="54"/>
      <c r="K180" s="55"/>
      <c r="L180" s="55"/>
    </row>
    <row r="181" spans="1:12" s="56" customFormat="1" x14ac:dyDescent="0.2">
      <c r="A181" s="57"/>
      <c r="B181" s="124" t="s">
        <v>4</v>
      </c>
      <c r="C181" s="125" t="s">
        <v>28</v>
      </c>
      <c r="D181" s="108" t="s">
        <v>200</v>
      </c>
      <c r="E181" s="108" t="s">
        <v>200</v>
      </c>
      <c r="F181" s="109">
        <v>609</v>
      </c>
      <c r="G181" s="32"/>
      <c r="H181" s="32"/>
      <c r="I181" s="63" t="s">
        <v>30</v>
      </c>
      <c r="J181" s="63" t="s">
        <v>40</v>
      </c>
      <c r="K181" s="64" t="s">
        <v>221</v>
      </c>
      <c r="L181" s="91" t="s">
        <v>238</v>
      </c>
    </row>
    <row r="182" spans="1:12" s="56" customFormat="1" x14ac:dyDescent="0.2">
      <c r="A182" s="57"/>
      <c r="B182" s="124" t="s">
        <v>4</v>
      </c>
      <c r="C182" s="125" t="s">
        <v>28</v>
      </c>
      <c r="D182" s="108" t="s">
        <v>200</v>
      </c>
      <c r="E182" s="112" t="s">
        <v>201</v>
      </c>
      <c r="F182" s="88">
        <v>155</v>
      </c>
      <c r="G182" s="114"/>
      <c r="H182" s="114"/>
      <c r="I182" s="85"/>
      <c r="J182" s="59"/>
      <c r="K182" s="60"/>
      <c r="L182" s="70"/>
    </row>
    <row r="183" spans="1:12" s="56" customFormat="1" x14ac:dyDescent="0.2">
      <c r="A183" s="57"/>
      <c r="B183" s="124" t="s">
        <v>4</v>
      </c>
      <c r="C183" s="125" t="s">
        <v>28</v>
      </c>
      <c r="D183" s="108" t="s">
        <v>200</v>
      </c>
      <c r="E183" s="112" t="s">
        <v>202</v>
      </c>
      <c r="F183" s="88">
        <v>359</v>
      </c>
      <c r="G183" s="32"/>
      <c r="H183" s="32"/>
      <c r="I183" s="63" t="s">
        <v>32</v>
      </c>
      <c r="J183" s="63" t="s">
        <v>39</v>
      </c>
      <c r="K183" s="64" t="s">
        <v>221</v>
      </c>
      <c r="L183" s="91" t="s">
        <v>238</v>
      </c>
    </row>
    <row r="184" spans="1:12" s="56" customFormat="1" x14ac:dyDescent="0.2">
      <c r="A184" s="57"/>
      <c r="B184" s="124" t="s">
        <v>4</v>
      </c>
      <c r="C184" s="125" t="s">
        <v>28</v>
      </c>
      <c r="D184" s="108" t="s">
        <v>200</v>
      </c>
      <c r="E184" s="112" t="s">
        <v>203</v>
      </c>
      <c r="F184" s="88">
        <v>135</v>
      </c>
      <c r="G184" s="114"/>
      <c r="H184" s="114"/>
      <c r="I184" s="85"/>
      <c r="J184" s="59"/>
      <c r="K184" s="60"/>
      <c r="L184" s="70"/>
    </row>
    <row r="185" spans="1:12" x14ac:dyDescent="0.25">
      <c r="A185" s="46">
        <v>48</v>
      </c>
      <c r="B185" s="46" t="s">
        <v>4</v>
      </c>
      <c r="C185" s="126" t="s">
        <v>28</v>
      </c>
      <c r="D185" s="2" t="s">
        <v>208</v>
      </c>
      <c r="E185" s="2" t="s">
        <v>208</v>
      </c>
      <c r="F185" s="1">
        <v>1465</v>
      </c>
      <c r="G185" s="3">
        <v>1</v>
      </c>
      <c r="H185" s="3">
        <v>1</v>
      </c>
      <c r="I185" s="35" t="s">
        <v>34</v>
      </c>
      <c r="J185" s="35" t="s">
        <v>39</v>
      </c>
      <c r="K185" s="47" t="s">
        <v>221</v>
      </c>
      <c r="L185" s="76" t="s">
        <v>238</v>
      </c>
    </row>
    <row r="186" spans="1:12" s="56" customFormat="1" x14ac:dyDescent="0.25">
      <c r="A186" s="53">
        <v>49</v>
      </c>
      <c r="B186" s="53" t="s">
        <v>4</v>
      </c>
      <c r="C186" s="123" t="s">
        <v>28</v>
      </c>
      <c r="D186" s="12" t="s">
        <v>204</v>
      </c>
      <c r="E186" s="12"/>
      <c r="F186" s="13">
        <f>SUM(F187:F188)</f>
        <v>2424</v>
      </c>
      <c r="G186" s="14">
        <v>3</v>
      </c>
      <c r="H186" s="14">
        <v>3</v>
      </c>
      <c r="I186" s="54"/>
      <c r="J186" s="54"/>
      <c r="K186" s="55"/>
      <c r="L186" s="69"/>
    </row>
    <row r="187" spans="1:12" s="56" customFormat="1" x14ac:dyDescent="0.2">
      <c r="A187" s="57"/>
      <c r="B187" s="124" t="s">
        <v>4</v>
      </c>
      <c r="C187" s="125" t="s">
        <v>28</v>
      </c>
      <c r="D187" s="112" t="s">
        <v>204</v>
      </c>
      <c r="E187" s="112" t="s">
        <v>204</v>
      </c>
      <c r="F187" s="88">
        <v>2107</v>
      </c>
      <c r="G187" s="32"/>
      <c r="H187" s="32"/>
      <c r="I187" s="85"/>
      <c r="J187" s="59"/>
      <c r="K187" s="60"/>
      <c r="L187" s="70"/>
    </row>
    <row r="188" spans="1:12" s="56" customFormat="1" x14ac:dyDescent="0.2">
      <c r="A188" s="57"/>
      <c r="B188" s="124" t="s">
        <v>4</v>
      </c>
      <c r="C188" s="125" t="s">
        <v>28</v>
      </c>
      <c r="D188" s="112" t="s">
        <v>204</v>
      </c>
      <c r="E188" s="112" t="s">
        <v>205</v>
      </c>
      <c r="F188" s="88">
        <v>317</v>
      </c>
      <c r="G188" s="32"/>
      <c r="H188" s="32"/>
      <c r="I188" s="63" t="s">
        <v>31</v>
      </c>
      <c r="J188" s="63" t="s">
        <v>39</v>
      </c>
      <c r="K188" s="64" t="s">
        <v>221</v>
      </c>
      <c r="L188" s="75" t="s">
        <v>238</v>
      </c>
    </row>
    <row r="189" spans="1:12" x14ac:dyDescent="0.25">
      <c r="A189" s="46">
        <v>50</v>
      </c>
      <c r="B189" s="46" t="s">
        <v>4</v>
      </c>
      <c r="C189" s="126" t="s">
        <v>36</v>
      </c>
      <c r="D189" s="2" t="s">
        <v>211</v>
      </c>
      <c r="E189" s="2" t="s">
        <v>211</v>
      </c>
      <c r="F189" s="1">
        <v>3927</v>
      </c>
      <c r="G189" s="3">
        <v>4</v>
      </c>
      <c r="H189" s="3">
        <v>4</v>
      </c>
      <c r="I189" s="35" t="s">
        <v>256</v>
      </c>
      <c r="J189" s="35" t="s">
        <v>39</v>
      </c>
      <c r="K189" s="47" t="s">
        <v>221</v>
      </c>
      <c r="L189" s="35" t="s">
        <v>238</v>
      </c>
    </row>
    <row r="190" spans="1:12" s="56" customFormat="1" x14ac:dyDescent="0.25">
      <c r="A190" s="53">
        <v>51</v>
      </c>
      <c r="B190" s="53" t="s">
        <v>4</v>
      </c>
      <c r="C190" s="123" t="s">
        <v>36</v>
      </c>
      <c r="D190" s="12" t="s">
        <v>237</v>
      </c>
      <c r="E190" s="12"/>
      <c r="F190" s="13">
        <f>SUM(F191:F197)</f>
        <v>7391</v>
      </c>
      <c r="G190" s="14">
        <v>5</v>
      </c>
      <c r="H190" s="14">
        <v>5</v>
      </c>
      <c r="I190" s="54"/>
      <c r="J190" s="54"/>
      <c r="K190" s="55"/>
      <c r="L190" s="54"/>
    </row>
    <row r="191" spans="1:12" s="56" customFormat="1" x14ac:dyDescent="0.2">
      <c r="A191" s="57"/>
      <c r="B191" s="124" t="s">
        <v>4</v>
      </c>
      <c r="C191" s="125" t="s">
        <v>36</v>
      </c>
      <c r="D191" s="112" t="s">
        <v>212</v>
      </c>
      <c r="E191" s="112" t="s">
        <v>212</v>
      </c>
      <c r="F191" s="88">
        <v>1928</v>
      </c>
      <c r="G191" s="32"/>
      <c r="H191" s="32"/>
      <c r="I191" s="85"/>
      <c r="J191" s="59"/>
      <c r="K191" s="60"/>
      <c r="L191" s="70"/>
    </row>
    <row r="192" spans="1:12" s="56" customFormat="1" x14ac:dyDescent="0.2">
      <c r="A192" s="57"/>
      <c r="B192" s="124" t="s">
        <v>4</v>
      </c>
      <c r="C192" s="125" t="s">
        <v>36</v>
      </c>
      <c r="D192" s="112" t="s">
        <v>212</v>
      </c>
      <c r="E192" s="112" t="s">
        <v>213</v>
      </c>
      <c r="F192" s="88">
        <v>337</v>
      </c>
      <c r="G192" s="121"/>
      <c r="H192" s="121"/>
      <c r="I192" s="85"/>
      <c r="J192" s="59"/>
      <c r="K192" s="60"/>
      <c r="L192" s="70"/>
    </row>
    <row r="193" spans="1:12" s="56" customFormat="1" x14ac:dyDescent="0.2">
      <c r="A193" s="57"/>
      <c r="B193" s="124" t="s">
        <v>4</v>
      </c>
      <c r="C193" s="125" t="s">
        <v>36</v>
      </c>
      <c r="D193" s="112" t="s">
        <v>214</v>
      </c>
      <c r="E193" s="112" t="s">
        <v>215</v>
      </c>
      <c r="F193" s="88">
        <v>455</v>
      </c>
      <c r="G193" s="121"/>
      <c r="H193" s="121"/>
      <c r="I193" s="85"/>
      <c r="J193" s="59"/>
      <c r="K193" s="60"/>
      <c r="L193" s="70"/>
    </row>
    <row r="194" spans="1:12" s="56" customFormat="1" x14ac:dyDescent="0.2">
      <c r="A194" s="57"/>
      <c r="B194" s="124" t="s">
        <v>4</v>
      </c>
      <c r="C194" s="125" t="s">
        <v>36</v>
      </c>
      <c r="D194" s="112" t="s">
        <v>216</v>
      </c>
      <c r="E194" s="112" t="s">
        <v>217</v>
      </c>
      <c r="F194" s="88">
        <v>2945</v>
      </c>
      <c r="G194" s="32"/>
      <c r="H194" s="32"/>
      <c r="I194" s="85"/>
      <c r="J194" s="59"/>
      <c r="K194" s="60"/>
      <c r="L194" s="70"/>
    </row>
    <row r="195" spans="1:12" s="56" customFormat="1" x14ac:dyDescent="0.2">
      <c r="A195" s="57"/>
      <c r="B195" s="124" t="s">
        <v>4</v>
      </c>
      <c r="C195" s="125" t="s">
        <v>36</v>
      </c>
      <c r="D195" s="112" t="s">
        <v>218</v>
      </c>
      <c r="E195" s="112" t="s">
        <v>218</v>
      </c>
      <c r="F195" s="88">
        <v>467</v>
      </c>
      <c r="G195" s="121"/>
      <c r="H195" s="121"/>
      <c r="I195" s="85"/>
      <c r="J195" s="59"/>
      <c r="K195" s="60"/>
      <c r="L195" s="70"/>
    </row>
    <row r="196" spans="1:12" s="56" customFormat="1" x14ac:dyDescent="0.2">
      <c r="A196" s="57"/>
      <c r="B196" s="124" t="s">
        <v>4</v>
      </c>
      <c r="C196" s="125" t="s">
        <v>36</v>
      </c>
      <c r="D196" s="112" t="s">
        <v>218</v>
      </c>
      <c r="E196" s="112" t="s">
        <v>219</v>
      </c>
      <c r="F196" s="88">
        <v>840</v>
      </c>
      <c r="G196" s="121"/>
      <c r="H196" s="121"/>
      <c r="I196" s="63" t="s">
        <v>254</v>
      </c>
      <c r="J196" s="63" t="s">
        <v>39</v>
      </c>
      <c r="K196" s="64" t="s">
        <v>221</v>
      </c>
      <c r="L196" s="63" t="s">
        <v>238</v>
      </c>
    </row>
    <row r="197" spans="1:12" s="56" customFormat="1" ht="24" x14ac:dyDescent="0.2">
      <c r="A197" s="57"/>
      <c r="B197" s="124" t="s">
        <v>4</v>
      </c>
      <c r="C197" s="125" t="s">
        <v>36</v>
      </c>
      <c r="D197" s="112" t="s">
        <v>218</v>
      </c>
      <c r="E197" s="112" t="s">
        <v>220</v>
      </c>
      <c r="F197" s="88">
        <v>419</v>
      </c>
      <c r="G197" s="121"/>
      <c r="H197" s="121"/>
      <c r="I197" s="63" t="s">
        <v>255</v>
      </c>
      <c r="J197" s="63" t="s">
        <v>39</v>
      </c>
      <c r="K197" s="64" t="s">
        <v>221</v>
      </c>
      <c r="L197" s="63" t="s">
        <v>239</v>
      </c>
    </row>
  </sheetData>
  <autoFilter ref="A1:M197"/>
  <printOptions horizontalCentered="1"/>
  <pageMargins left="0.2" right="0.2" top="0.25" bottom="0.25" header="0" footer="0"/>
  <pageSetup scale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201"/>
  <sheetViews>
    <sheetView workbookViewId="0">
      <selection activeCell="I13" sqref="I13"/>
    </sheetView>
  </sheetViews>
  <sheetFormatPr defaultColWidth="14.7109375" defaultRowHeight="12" x14ac:dyDescent="0.25"/>
  <cols>
    <col min="1" max="1" width="4" style="21" customWidth="1"/>
    <col min="2" max="2" width="17" style="21" customWidth="1"/>
    <col min="3" max="5" width="14.7109375" style="21"/>
    <col min="6" max="6" width="10.5703125" style="21" customWidth="1"/>
    <col min="7" max="7" width="4.85546875" style="21" customWidth="1"/>
    <col min="8" max="8" width="4.5703125" style="21" customWidth="1"/>
    <col min="9" max="9" width="39.5703125" style="28" customWidth="1"/>
    <col min="10" max="10" width="29.28515625" style="28" customWidth="1"/>
    <col min="11" max="11" width="18.85546875" style="19" customWidth="1"/>
    <col min="12" max="16384" width="14.7109375" style="19"/>
  </cols>
  <sheetData>
    <row r="1" spans="1:12" ht="120.75" customHeight="1" x14ac:dyDescent="0.25">
      <c r="A1" s="15" t="s">
        <v>0</v>
      </c>
      <c r="B1" s="15" t="s">
        <v>1</v>
      </c>
      <c r="C1" s="15" t="s">
        <v>2</v>
      </c>
      <c r="D1" s="16" t="s">
        <v>42</v>
      </c>
      <c r="E1" s="15" t="s">
        <v>43</v>
      </c>
      <c r="F1" s="33" t="s">
        <v>44</v>
      </c>
      <c r="G1" s="33" t="s">
        <v>45</v>
      </c>
      <c r="H1" s="33" t="s">
        <v>46</v>
      </c>
      <c r="I1" s="17" t="s">
        <v>3</v>
      </c>
      <c r="J1" s="17" t="s">
        <v>41</v>
      </c>
      <c r="K1" s="157" t="s">
        <v>38</v>
      </c>
      <c r="L1" s="44" t="s">
        <v>267</v>
      </c>
    </row>
    <row r="2" spans="1:12" s="56" customFormat="1" x14ac:dyDescent="0.25">
      <c r="A2" s="53">
        <v>1</v>
      </c>
      <c r="B2" s="53" t="s">
        <v>760</v>
      </c>
      <c r="C2" s="53" t="s">
        <v>761</v>
      </c>
      <c r="D2" s="12" t="s">
        <v>762</v>
      </c>
      <c r="E2" s="12"/>
      <c r="F2" s="13">
        <v>2765</v>
      </c>
      <c r="G2" s="14">
        <v>2</v>
      </c>
      <c r="H2" s="14">
        <v>3</v>
      </c>
      <c r="I2" s="54" t="s">
        <v>763</v>
      </c>
      <c r="J2" s="54" t="s">
        <v>39</v>
      </c>
      <c r="K2" s="158" t="s">
        <v>221</v>
      </c>
      <c r="L2" s="158" t="s">
        <v>239</v>
      </c>
    </row>
    <row r="3" spans="1:12" s="56" customFormat="1" x14ac:dyDescent="0.2">
      <c r="A3" s="57"/>
      <c r="B3" s="57"/>
      <c r="C3" s="57"/>
      <c r="D3" s="112" t="s">
        <v>762</v>
      </c>
      <c r="E3" s="112" t="s">
        <v>762</v>
      </c>
      <c r="F3" s="88">
        <v>758</v>
      </c>
      <c r="G3" s="109"/>
      <c r="H3" s="109"/>
      <c r="I3" s="85"/>
      <c r="J3" s="59"/>
      <c r="K3" s="159"/>
      <c r="L3" s="60"/>
    </row>
    <row r="4" spans="1:12" s="56" customFormat="1" x14ac:dyDescent="0.2">
      <c r="A4" s="57"/>
      <c r="B4" s="57"/>
      <c r="C4" s="57"/>
      <c r="D4" s="112" t="s">
        <v>762</v>
      </c>
      <c r="E4" s="112" t="s">
        <v>764</v>
      </c>
      <c r="F4" s="88">
        <v>142</v>
      </c>
      <c r="G4" s="109"/>
      <c r="H4" s="109"/>
      <c r="I4" s="85"/>
      <c r="J4" s="59"/>
      <c r="K4" s="159"/>
      <c r="L4" s="60"/>
    </row>
    <row r="5" spans="1:12" s="56" customFormat="1" x14ac:dyDescent="0.2">
      <c r="A5" s="57"/>
      <c r="B5" s="57"/>
      <c r="C5" s="57"/>
      <c r="D5" s="112" t="s">
        <v>762</v>
      </c>
      <c r="E5" s="112" t="s">
        <v>765</v>
      </c>
      <c r="F5" s="88">
        <v>128</v>
      </c>
      <c r="G5" s="109"/>
      <c r="H5" s="109"/>
      <c r="I5" s="85"/>
      <c r="J5" s="59"/>
      <c r="K5" s="159"/>
      <c r="L5" s="60"/>
    </row>
    <row r="6" spans="1:12" s="56" customFormat="1" x14ac:dyDescent="0.2">
      <c r="A6" s="57"/>
      <c r="B6" s="57"/>
      <c r="C6" s="57"/>
      <c r="D6" s="112" t="s">
        <v>762</v>
      </c>
      <c r="E6" s="108" t="s">
        <v>766</v>
      </c>
      <c r="F6" s="88">
        <v>80</v>
      </c>
      <c r="G6" s="109"/>
      <c r="H6" s="109"/>
      <c r="I6" s="85"/>
      <c r="J6" s="59"/>
      <c r="K6" s="159"/>
      <c r="L6" s="60"/>
    </row>
    <row r="7" spans="1:12" s="56" customFormat="1" x14ac:dyDescent="0.2">
      <c r="A7" s="57"/>
      <c r="B7" s="57"/>
      <c r="C7" s="57"/>
      <c r="D7" s="112" t="s">
        <v>762</v>
      </c>
      <c r="E7" s="112" t="s">
        <v>767</v>
      </c>
      <c r="F7" s="88">
        <v>67</v>
      </c>
      <c r="G7" s="109"/>
      <c r="H7" s="109"/>
      <c r="I7" s="85"/>
      <c r="J7" s="59"/>
      <c r="K7" s="159"/>
      <c r="L7" s="60"/>
    </row>
    <row r="8" spans="1:12" s="56" customFormat="1" x14ac:dyDescent="0.2">
      <c r="A8" s="57"/>
      <c r="B8" s="57"/>
      <c r="C8" s="57"/>
      <c r="D8" s="112" t="s">
        <v>762</v>
      </c>
      <c r="E8" s="112" t="s">
        <v>768</v>
      </c>
      <c r="F8" s="88">
        <v>423</v>
      </c>
      <c r="G8" s="109"/>
      <c r="H8" s="109"/>
      <c r="I8" s="85"/>
      <c r="J8" s="59"/>
      <c r="K8" s="159"/>
      <c r="L8" s="60"/>
    </row>
    <row r="9" spans="1:12" s="56" customFormat="1" x14ac:dyDescent="0.2">
      <c r="A9" s="57"/>
      <c r="B9" s="57"/>
      <c r="C9" s="57"/>
      <c r="D9" s="112" t="s">
        <v>762</v>
      </c>
      <c r="E9" s="112" t="s">
        <v>769</v>
      </c>
      <c r="F9" s="88">
        <v>84</v>
      </c>
      <c r="G9" s="109"/>
      <c r="H9" s="109"/>
      <c r="I9" s="85"/>
      <c r="J9" s="59"/>
      <c r="K9" s="159"/>
      <c r="L9" s="60"/>
    </row>
    <row r="10" spans="1:12" s="56" customFormat="1" x14ac:dyDescent="0.2">
      <c r="A10" s="57"/>
      <c r="B10" s="57"/>
      <c r="C10" s="57"/>
      <c r="D10" s="112" t="s">
        <v>762</v>
      </c>
      <c r="E10" s="108" t="s">
        <v>770</v>
      </c>
      <c r="F10" s="88">
        <v>181</v>
      </c>
      <c r="G10" s="109"/>
      <c r="H10" s="109"/>
      <c r="I10" s="85"/>
      <c r="J10" s="59"/>
      <c r="K10" s="159"/>
      <c r="L10" s="60"/>
    </row>
    <row r="11" spans="1:12" s="56" customFormat="1" x14ac:dyDescent="0.2">
      <c r="A11" s="57"/>
      <c r="B11" s="57"/>
      <c r="C11" s="57"/>
      <c r="D11" s="112" t="s">
        <v>762</v>
      </c>
      <c r="E11" s="112" t="s">
        <v>771</v>
      </c>
      <c r="F11" s="88">
        <v>216</v>
      </c>
      <c r="G11" s="109"/>
      <c r="H11" s="109"/>
      <c r="I11" s="85"/>
      <c r="J11" s="59"/>
      <c r="K11" s="159"/>
      <c r="L11" s="60"/>
    </row>
    <row r="12" spans="1:12" s="56" customFormat="1" x14ac:dyDescent="0.2">
      <c r="A12" s="57"/>
      <c r="B12" s="57"/>
      <c r="C12" s="57"/>
      <c r="D12" s="112" t="s">
        <v>762</v>
      </c>
      <c r="E12" s="112" t="s">
        <v>772</v>
      </c>
      <c r="F12" s="88">
        <v>61</v>
      </c>
      <c r="G12" s="109"/>
      <c r="H12" s="109"/>
      <c r="I12" s="85"/>
      <c r="J12" s="59"/>
      <c r="K12" s="159"/>
      <c r="L12" s="60"/>
    </row>
    <row r="13" spans="1:12" s="56" customFormat="1" x14ac:dyDescent="0.2">
      <c r="A13" s="57"/>
      <c r="B13" s="57"/>
      <c r="C13" s="57"/>
      <c r="D13" s="112" t="s">
        <v>762</v>
      </c>
      <c r="E13" s="112" t="s">
        <v>773</v>
      </c>
      <c r="F13" s="88">
        <v>24</v>
      </c>
      <c r="G13" s="109"/>
      <c r="H13" s="109"/>
      <c r="I13" s="85"/>
      <c r="J13" s="59"/>
      <c r="K13" s="159"/>
      <c r="L13" s="60"/>
    </row>
    <row r="14" spans="1:12" s="56" customFormat="1" x14ac:dyDescent="0.2">
      <c r="A14" s="57"/>
      <c r="B14" s="57"/>
      <c r="C14" s="57"/>
      <c r="D14" s="112" t="s">
        <v>762</v>
      </c>
      <c r="E14" s="112" t="s">
        <v>774</v>
      </c>
      <c r="F14" s="88">
        <v>53</v>
      </c>
      <c r="G14" s="109"/>
      <c r="H14" s="109"/>
      <c r="I14" s="85"/>
      <c r="J14" s="59"/>
      <c r="K14" s="159"/>
      <c r="L14" s="60"/>
    </row>
    <row r="15" spans="1:12" s="56" customFormat="1" x14ac:dyDescent="0.2">
      <c r="A15" s="57"/>
      <c r="B15" s="57"/>
      <c r="C15" s="57"/>
      <c r="D15" s="112" t="s">
        <v>762</v>
      </c>
      <c r="E15" s="112" t="s">
        <v>775</v>
      </c>
      <c r="F15" s="88">
        <v>169</v>
      </c>
      <c r="G15" s="109"/>
      <c r="H15" s="109"/>
      <c r="I15" s="85"/>
      <c r="J15" s="59"/>
      <c r="K15" s="159"/>
      <c r="L15" s="60"/>
    </row>
    <row r="16" spans="1:12" s="56" customFormat="1" x14ac:dyDescent="0.2">
      <c r="A16" s="57"/>
      <c r="B16" s="57"/>
      <c r="C16" s="57"/>
      <c r="D16" s="112" t="s">
        <v>762</v>
      </c>
      <c r="E16" s="112" t="s">
        <v>776</v>
      </c>
      <c r="F16" s="88">
        <v>187</v>
      </c>
      <c r="G16" s="109"/>
      <c r="H16" s="109"/>
      <c r="I16" s="85"/>
      <c r="J16" s="59"/>
      <c r="K16" s="159"/>
      <c r="L16" s="60"/>
    </row>
    <row r="17" spans="1:12" s="56" customFormat="1" x14ac:dyDescent="0.2">
      <c r="A17" s="57"/>
      <c r="B17" s="57"/>
      <c r="C17" s="57"/>
      <c r="D17" s="112" t="s">
        <v>762</v>
      </c>
      <c r="E17" s="112" t="s">
        <v>777</v>
      </c>
      <c r="F17" s="88">
        <v>156</v>
      </c>
      <c r="G17" s="109"/>
      <c r="H17" s="109"/>
      <c r="I17" s="85"/>
      <c r="J17" s="59"/>
      <c r="K17" s="159"/>
      <c r="L17" s="60"/>
    </row>
    <row r="18" spans="1:12" s="56" customFormat="1" x14ac:dyDescent="0.2">
      <c r="A18" s="57"/>
      <c r="B18" s="57"/>
      <c r="C18" s="57"/>
      <c r="D18" s="112" t="s">
        <v>762</v>
      </c>
      <c r="E18" s="112" t="s">
        <v>778</v>
      </c>
      <c r="F18" s="88">
        <v>32</v>
      </c>
      <c r="G18" s="105"/>
      <c r="H18" s="105"/>
      <c r="I18" s="85"/>
      <c r="J18" s="59"/>
      <c r="K18" s="159"/>
      <c r="L18" s="60"/>
    </row>
    <row r="19" spans="1:12" s="56" customFormat="1" x14ac:dyDescent="0.2">
      <c r="A19" s="57"/>
      <c r="B19" s="57"/>
      <c r="C19" s="57"/>
      <c r="D19" s="112" t="s">
        <v>762</v>
      </c>
      <c r="E19" s="112" t="s">
        <v>779</v>
      </c>
      <c r="F19" s="88" t="s">
        <v>47</v>
      </c>
      <c r="G19" s="105"/>
      <c r="H19" s="105"/>
      <c r="I19" s="85"/>
      <c r="J19" s="59"/>
      <c r="K19" s="159"/>
      <c r="L19" s="60"/>
    </row>
    <row r="20" spans="1:12" x14ac:dyDescent="0.25">
      <c r="A20" s="34">
        <v>2</v>
      </c>
      <c r="B20" s="34" t="s">
        <v>760</v>
      </c>
      <c r="C20" s="34" t="s">
        <v>761</v>
      </c>
      <c r="D20" s="4" t="s">
        <v>780</v>
      </c>
      <c r="E20" s="4"/>
      <c r="F20" s="77">
        <v>409</v>
      </c>
      <c r="G20" s="5">
        <v>1</v>
      </c>
      <c r="H20" s="5">
        <v>1</v>
      </c>
      <c r="I20" s="138" t="s">
        <v>781</v>
      </c>
      <c r="J20" s="138" t="s">
        <v>39</v>
      </c>
      <c r="K20" s="160" t="s">
        <v>221</v>
      </c>
      <c r="L20" s="160" t="s">
        <v>1534</v>
      </c>
    </row>
    <row r="21" spans="1:12" s="37" customFormat="1" x14ac:dyDescent="0.2">
      <c r="A21" s="20"/>
      <c r="B21" s="20"/>
      <c r="C21" s="20"/>
      <c r="D21" s="132" t="s">
        <v>780</v>
      </c>
      <c r="E21" s="132" t="s">
        <v>782</v>
      </c>
      <c r="F21" s="133">
        <v>44</v>
      </c>
      <c r="G21" s="133"/>
      <c r="H21" s="133"/>
      <c r="I21" s="140"/>
      <c r="J21" s="139"/>
      <c r="K21" s="161"/>
      <c r="L21" s="164"/>
    </row>
    <row r="22" spans="1:12" s="37" customFormat="1" x14ac:dyDescent="0.2">
      <c r="A22" s="20"/>
      <c r="B22" s="20"/>
      <c r="C22" s="20"/>
      <c r="D22" s="132" t="s">
        <v>780</v>
      </c>
      <c r="E22" s="132" t="s">
        <v>783</v>
      </c>
      <c r="F22" s="133">
        <v>12</v>
      </c>
      <c r="G22" s="133"/>
      <c r="H22" s="133"/>
      <c r="I22" s="140"/>
      <c r="J22" s="139"/>
      <c r="K22" s="161"/>
      <c r="L22" s="164"/>
    </row>
    <row r="23" spans="1:12" s="37" customFormat="1" x14ac:dyDescent="0.2">
      <c r="A23" s="20"/>
      <c r="B23" s="20"/>
      <c r="C23" s="20"/>
      <c r="D23" s="132" t="s">
        <v>780</v>
      </c>
      <c r="E23" s="132" t="s">
        <v>784</v>
      </c>
      <c r="F23" s="133">
        <v>29</v>
      </c>
      <c r="G23" s="133"/>
      <c r="H23" s="133"/>
      <c r="I23" s="140"/>
      <c r="J23" s="139"/>
      <c r="K23" s="161"/>
      <c r="L23" s="164"/>
    </row>
    <row r="24" spans="1:12" s="37" customFormat="1" x14ac:dyDescent="0.2">
      <c r="A24" s="20"/>
      <c r="B24" s="20"/>
      <c r="C24" s="20"/>
      <c r="D24" s="132" t="s">
        <v>780</v>
      </c>
      <c r="E24" s="135" t="s">
        <v>785</v>
      </c>
      <c r="F24" s="133">
        <v>12</v>
      </c>
      <c r="G24" s="133"/>
      <c r="H24" s="133"/>
      <c r="I24" s="140"/>
      <c r="J24" s="139"/>
      <c r="K24" s="161"/>
      <c r="L24" s="164"/>
    </row>
    <row r="25" spans="1:12" s="37" customFormat="1" x14ac:dyDescent="0.2">
      <c r="A25" s="20"/>
      <c r="B25" s="20"/>
      <c r="C25" s="20"/>
      <c r="D25" s="132" t="s">
        <v>780</v>
      </c>
      <c r="E25" s="132" t="s">
        <v>786</v>
      </c>
      <c r="F25" s="133">
        <v>60</v>
      </c>
      <c r="G25" s="133"/>
      <c r="H25" s="133"/>
      <c r="I25" s="140"/>
      <c r="J25" s="139"/>
      <c r="K25" s="161"/>
      <c r="L25" s="164"/>
    </row>
    <row r="26" spans="1:12" s="37" customFormat="1" x14ac:dyDescent="0.2">
      <c r="A26" s="20"/>
      <c r="B26" s="20"/>
      <c r="C26" s="20"/>
      <c r="D26" s="132" t="s">
        <v>780</v>
      </c>
      <c r="E26" s="132" t="s">
        <v>787</v>
      </c>
      <c r="F26" s="133">
        <v>91</v>
      </c>
      <c r="G26" s="133"/>
      <c r="H26" s="133"/>
      <c r="I26" s="140"/>
      <c r="J26" s="139"/>
      <c r="K26" s="161"/>
      <c r="L26" s="164"/>
    </row>
    <row r="27" spans="1:12" s="37" customFormat="1" x14ac:dyDescent="0.2">
      <c r="A27" s="20"/>
      <c r="B27" s="20"/>
      <c r="C27" s="20"/>
      <c r="D27" s="132" t="s">
        <v>780</v>
      </c>
      <c r="E27" s="132" t="s">
        <v>788</v>
      </c>
      <c r="F27" s="133" t="s">
        <v>47</v>
      </c>
      <c r="G27" s="133"/>
      <c r="H27" s="133"/>
      <c r="I27" s="140"/>
      <c r="J27" s="139"/>
      <c r="K27" s="161"/>
      <c r="L27" s="164"/>
    </row>
    <row r="28" spans="1:12" s="37" customFormat="1" x14ac:dyDescent="0.2">
      <c r="A28" s="20"/>
      <c r="B28" s="20"/>
      <c r="C28" s="20"/>
      <c r="D28" s="132" t="s">
        <v>780</v>
      </c>
      <c r="E28" s="132" t="s">
        <v>789</v>
      </c>
      <c r="F28" s="133">
        <v>55</v>
      </c>
      <c r="G28" s="133"/>
      <c r="H28" s="133"/>
      <c r="I28" s="140"/>
      <c r="J28" s="139"/>
      <c r="K28" s="161"/>
      <c r="L28" s="164"/>
    </row>
    <row r="29" spans="1:12" s="37" customFormat="1" x14ac:dyDescent="0.2">
      <c r="A29" s="20"/>
      <c r="B29" s="20"/>
      <c r="C29" s="20"/>
      <c r="D29" s="132" t="s">
        <v>780</v>
      </c>
      <c r="E29" s="132" t="s">
        <v>790</v>
      </c>
      <c r="F29" s="133">
        <v>71</v>
      </c>
      <c r="G29" s="133"/>
      <c r="H29" s="133"/>
      <c r="I29" s="140"/>
      <c r="J29" s="139"/>
      <c r="K29" s="161"/>
      <c r="L29" s="164"/>
    </row>
    <row r="30" spans="1:12" s="37" customFormat="1" x14ac:dyDescent="0.2">
      <c r="A30" s="20"/>
      <c r="B30" s="20"/>
      <c r="C30" s="20"/>
      <c r="D30" s="132" t="s">
        <v>780</v>
      </c>
      <c r="E30" s="132" t="s">
        <v>791</v>
      </c>
      <c r="F30" s="133" t="s">
        <v>47</v>
      </c>
      <c r="G30" s="133"/>
      <c r="H30" s="133"/>
      <c r="I30" s="140"/>
      <c r="J30" s="139"/>
      <c r="K30" s="161"/>
      <c r="L30" s="164"/>
    </row>
    <row r="31" spans="1:12" s="37" customFormat="1" x14ac:dyDescent="0.2">
      <c r="A31" s="20"/>
      <c r="B31" s="20"/>
      <c r="C31" s="20"/>
      <c r="D31" s="132" t="s">
        <v>780</v>
      </c>
      <c r="E31" s="132" t="s">
        <v>792</v>
      </c>
      <c r="F31" s="133">
        <v>23</v>
      </c>
      <c r="G31" s="133"/>
      <c r="H31" s="133"/>
      <c r="I31" s="140"/>
      <c r="J31" s="139"/>
      <c r="K31" s="161"/>
      <c r="L31" s="164"/>
    </row>
    <row r="32" spans="1:12" s="56" customFormat="1" x14ac:dyDescent="0.25">
      <c r="A32" s="53">
        <v>3</v>
      </c>
      <c r="B32" s="53" t="s">
        <v>760</v>
      </c>
      <c r="C32" s="53" t="s">
        <v>761</v>
      </c>
      <c r="D32" s="12" t="s">
        <v>793</v>
      </c>
      <c r="E32" s="12"/>
      <c r="F32" s="13">
        <v>2701</v>
      </c>
      <c r="G32" s="14">
        <v>3</v>
      </c>
      <c r="H32" s="14">
        <v>3</v>
      </c>
      <c r="I32" s="54" t="s">
        <v>794</v>
      </c>
      <c r="J32" s="54" t="s">
        <v>39</v>
      </c>
      <c r="K32" s="158" t="s">
        <v>221</v>
      </c>
      <c r="L32" s="158" t="s">
        <v>239</v>
      </c>
    </row>
    <row r="33" spans="1:12" s="56" customFormat="1" x14ac:dyDescent="0.2">
      <c r="A33" s="57"/>
      <c r="B33" s="57"/>
      <c r="C33" s="57"/>
      <c r="D33" s="112" t="s">
        <v>793</v>
      </c>
      <c r="E33" s="112" t="s">
        <v>795</v>
      </c>
      <c r="F33" s="88">
        <v>944</v>
      </c>
      <c r="G33" s="141"/>
      <c r="H33" s="141"/>
      <c r="I33" s="85"/>
      <c r="J33" s="59"/>
      <c r="K33" s="159"/>
      <c r="L33" s="60"/>
    </row>
    <row r="34" spans="1:12" s="56" customFormat="1" x14ac:dyDescent="0.2">
      <c r="A34" s="57"/>
      <c r="B34" s="57"/>
      <c r="C34" s="57"/>
      <c r="D34" s="112" t="s">
        <v>793</v>
      </c>
      <c r="E34" s="112" t="s">
        <v>796</v>
      </c>
      <c r="F34" s="88">
        <v>79</v>
      </c>
      <c r="G34" s="141"/>
      <c r="H34" s="141"/>
      <c r="I34" s="85"/>
      <c r="J34" s="59"/>
      <c r="K34" s="159"/>
      <c r="L34" s="60"/>
    </row>
    <row r="35" spans="1:12" s="56" customFormat="1" x14ac:dyDescent="0.2">
      <c r="A35" s="57"/>
      <c r="B35" s="57"/>
      <c r="C35" s="57"/>
      <c r="D35" s="112" t="s">
        <v>793</v>
      </c>
      <c r="E35" s="112" t="s">
        <v>797</v>
      </c>
      <c r="F35" s="88">
        <v>80</v>
      </c>
      <c r="G35" s="141"/>
      <c r="H35" s="141"/>
      <c r="I35" s="85"/>
      <c r="J35" s="59"/>
      <c r="K35" s="159"/>
      <c r="L35" s="60"/>
    </row>
    <row r="36" spans="1:12" s="56" customFormat="1" x14ac:dyDescent="0.2">
      <c r="A36" s="57"/>
      <c r="B36" s="57"/>
      <c r="C36" s="57"/>
      <c r="D36" s="112" t="s">
        <v>793</v>
      </c>
      <c r="E36" s="112" t="s">
        <v>798</v>
      </c>
      <c r="F36" s="88">
        <v>142</v>
      </c>
      <c r="G36" s="141"/>
      <c r="H36" s="141"/>
      <c r="I36" s="85"/>
      <c r="J36" s="59"/>
      <c r="K36" s="159"/>
      <c r="L36" s="60"/>
    </row>
    <row r="37" spans="1:12" s="56" customFormat="1" x14ac:dyDescent="0.2">
      <c r="A37" s="57"/>
      <c r="B37" s="57"/>
      <c r="C37" s="57"/>
      <c r="D37" s="112" t="s">
        <v>793</v>
      </c>
      <c r="E37" s="112" t="s">
        <v>799</v>
      </c>
      <c r="F37" s="88">
        <v>31</v>
      </c>
      <c r="G37" s="141"/>
      <c r="H37" s="141"/>
      <c r="I37" s="85"/>
      <c r="J37" s="59"/>
      <c r="K37" s="159"/>
      <c r="L37" s="60"/>
    </row>
    <row r="38" spans="1:12" s="56" customFormat="1" x14ac:dyDescent="0.2">
      <c r="A38" s="57"/>
      <c r="B38" s="57"/>
      <c r="C38" s="57"/>
      <c r="D38" s="112" t="s">
        <v>793</v>
      </c>
      <c r="E38" s="112" t="s">
        <v>800</v>
      </c>
      <c r="F38" s="88">
        <v>132</v>
      </c>
      <c r="G38" s="141"/>
      <c r="H38" s="141"/>
      <c r="I38" s="85"/>
      <c r="J38" s="59"/>
      <c r="K38" s="159"/>
      <c r="L38" s="60"/>
    </row>
    <row r="39" spans="1:12" s="56" customFormat="1" x14ac:dyDescent="0.2">
      <c r="A39" s="57"/>
      <c r="B39" s="57"/>
      <c r="C39" s="57"/>
      <c r="D39" s="112" t="s">
        <v>793</v>
      </c>
      <c r="E39" s="112" t="s">
        <v>801</v>
      </c>
      <c r="F39" s="88">
        <v>114</v>
      </c>
      <c r="G39" s="141"/>
      <c r="H39" s="141"/>
      <c r="I39" s="85"/>
      <c r="J39" s="59"/>
      <c r="K39" s="159"/>
      <c r="L39" s="60"/>
    </row>
    <row r="40" spans="1:12" s="56" customFormat="1" x14ac:dyDescent="0.2">
      <c r="A40" s="57"/>
      <c r="B40" s="57"/>
      <c r="C40" s="57"/>
      <c r="D40" s="112" t="s">
        <v>793</v>
      </c>
      <c r="E40" s="112" t="s">
        <v>802</v>
      </c>
      <c r="F40" s="88">
        <v>170</v>
      </c>
      <c r="G40" s="141"/>
      <c r="H40" s="141"/>
      <c r="I40" s="85"/>
      <c r="J40" s="59"/>
      <c r="K40" s="159"/>
      <c r="L40" s="60"/>
    </row>
    <row r="41" spans="1:12" s="56" customFormat="1" x14ac:dyDescent="0.2">
      <c r="A41" s="57"/>
      <c r="B41" s="57"/>
      <c r="C41" s="57"/>
      <c r="D41" s="112" t="s">
        <v>793</v>
      </c>
      <c r="E41" s="112" t="s">
        <v>803</v>
      </c>
      <c r="F41" s="88" t="s">
        <v>47</v>
      </c>
      <c r="G41" s="141"/>
      <c r="H41" s="141"/>
      <c r="I41" s="85"/>
      <c r="J41" s="59"/>
      <c r="K41" s="159"/>
      <c r="L41" s="60"/>
    </row>
    <row r="42" spans="1:12" s="56" customFormat="1" x14ac:dyDescent="0.2">
      <c r="A42" s="57"/>
      <c r="B42" s="57"/>
      <c r="C42" s="57"/>
      <c r="D42" s="112" t="s">
        <v>793</v>
      </c>
      <c r="E42" s="112" t="s">
        <v>804</v>
      </c>
      <c r="F42" s="88">
        <v>513</v>
      </c>
      <c r="G42" s="141"/>
      <c r="H42" s="141"/>
      <c r="I42" s="85"/>
      <c r="J42" s="59"/>
      <c r="K42" s="159"/>
      <c r="L42" s="60"/>
    </row>
    <row r="43" spans="1:12" s="56" customFormat="1" x14ac:dyDescent="0.2">
      <c r="A43" s="57"/>
      <c r="B43" s="57"/>
      <c r="C43" s="57"/>
      <c r="D43" s="112" t="s">
        <v>793</v>
      </c>
      <c r="E43" s="112" t="s">
        <v>805</v>
      </c>
      <c r="F43" s="88">
        <v>14</v>
      </c>
      <c r="G43" s="141"/>
      <c r="H43" s="141"/>
      <c r="I43" s="85"/>
      <c r="J43" s="59"/>
      <c r="K43" s="159"/>
      <c r="L43" s="60"/>
    </row>
    <row r="44" spans="1:12" s="56" customFormat="1" x14ac:dyDescent="0.2">
      <c r="A44" s="57"/>
      <c r="B44" s="57"/>
      <c r="C44" s="57"/>
      <c r="D44" s="112" t="s">
        <v>793</v>
      </c>
      <c r="E44" s="112" t="s">
        <v>806</v>
      </c>
      <c r="F44" s="88">
        <v>91</v>
      </c>
      <c r="G44" s="141"/>
      <c r="H44" s="141"/>
      <c r="I44" s="85"/>
      <c r="J44" s="59"/>
      <c r="K44" s="159"/>
      <c r="L44" s="60"/>
    </row>
    <row r="45" spans="1:12" s="56" customFormat="1" x14ac:dyDescent="0.2">
      <c r="A45" s="57"/>
      <c r="B45" s="57"/>
      <c r="C45" s="57"/>
      <c r="D45" s="112" t="s">
        <v>793</v>
      </c>
      <c r="E45" s="108" t="s">
        <v>807</v>
      </c>
      <c r="F45" s="88">
        <v>22</v>
      </c>
      <c r="G45" s="141"/>
      <c r="H45" s="141"/>
      <c r="I45" s="85"/>
      <c r="J45" s="59"/>
      <c r="K45" s="159"/>
      <c r="L45" s="60"/>
    </row>
    <row r="46" spans="1:12" s="56" customFormat="1" x14ac:dyDescent="0.2">
      <c r="A46" s="57"/>
      <c r="B46" s="57"/>
      <c r="C46" s="57"/>
      <c r="D46" s="112" t="s">
        <v>793</v>
      </c>
      <c r="E46" s="112" t="s">
        <v>808</v>
      </c>
      <c r="F46" s="88">
        <v>88</v>
      </c>
      <c r="G46" s="141"/>
      <c r="H46" s="141"/>
      <c r="I46" s="85"/>
      <c r="J46" s="59"/>
      <c r="K46" s="159"/>
      <c r="L46" s="60"/>
    </row>
    <row r="47" spans="1:12" s="56" customFormat="1" x14ac:dyDescent="0.2">
      <c r="A47" s="57"/>
      <c r="B47" s="57"/>
      <c r="C47" s="57"/>
      <c r="D47" s="112" t="s">
        <v>793</v>
      </c>
      <c r="E47" s="112" t="s">
        <v>809</v>
      </c>
      <c r="F47" s="88">
        <v>60</v>
      </c>
      <c r="G47" s="141"/>
      <c r="H47" s="141"/>
      <c r="I47" s="85"/>
      <c r="J47" s="59"/>
      <c r="K47" s="159"/>
      <c r="L47" s="60"/>
    </row>
    <row r="48" spans="1:12" s="56" customFormat="1" x14ac:dyDescent="0.2">
      <c r="A48" s="57"/>
      <c r="B48" s="57"/>
      <c r="C48" s="57"/>
      <c r="D48" s="112" t="s">
        <v>793</v>
      </c>
      <c r="E48" s="112" t="s">
        <v>810</v>
      </c>
      <c r="F48" s="88">
        <v>0</v>
      </c>
      <c r="G48" s="141"/>
      <c r="H48" s="141"/>
      <c r="I48" s="85"/>
      <c r="J48" s="59"/>
      <c r="K48" s="159"/>
      <c r="L48" s="60"/>
    </row>
    <row r="49" spans="1:12" s="56" customFormat="1" x14ac:dyDescent="0.2">
      <c r="D49" s="112" t="s">
        <v>793</v>
      </c>
      <c r="E49" s="112" t="s">
        <v>811</v>
      </c>
      <c r="F49" s="88">
        <v>213</v>
      </c>
      <c r="G49" s="141"/>
      <c r="H49" s="141"/>
      <c r="L49" s="60"/>
    </row>
    <row r="50" spans="1:12" x14ac:dyDescent="0.25">
      <c r="A50" s="34">
        <v>4</v>
      </c>
      <c r="B50" s="34" t="s">
        <v>760</v>
      </c>
      <c r="C50" s="34" t="s">
        <v>761</v>
      </c>
      <c r="D50" s="4" t="s">
        <v>812</v>
      </c>
      <c r="E50" s="4"/>
      <c r="F50" s="77">
        <v>143</v>
      </c>
      <c r="G50" s="5">
        <v>1</v>
      </c>
      <c r="H50" s="5">
        <v>1</v>
      </c>
      <c r="I50" s="138" t="s">
        <v>1540</v>
      </c>
      <c r="J50" s="138" t="s">
        <v>40</v>
      </c>
      <c r="K50" s="160" t="s">
        <v>221</v>
      </c>
      <c r="L50" s="160" t="s">
        <v>270</v>
      </c>
    </row>
    <row r="51" spans="1:12" s="37" customFormat="1" x14ac:dyDescent="0.2">
      <c r="A51" s="20"/>
      <c r="B51" s="20"/>
      <c r="C51" s="20"/>
      <c r="D51" s="132" t="s">
        <v>812</v>
      </c>
      <c r="E51" s="132" t="s">
        <v>813</v>
      </c>
      <c r="F51" s="133">
        <v>35</v>
      </c>
      <c r="G51" s="134"/>
      <c r="H51" s="134"/>
      <c r="I51" s="140"/>
      <c r="J51" s="139"/>
      <c r="K51" s="161"/>
      <c r="L51" s="164"/>
    </row>
    <row r="52" spans="1:12" s="37" customFormat="1" x14ac:dyDescent="0.2">
      <c r="A52" s="20"/>
      <c r="B52" s="20"/>
      <c r="C52" s="20"/>
      <c r="D52" s="132" t="s">
        <v>812</v>
      </c>
      <c r="E52" s="137" t="s">
        <v>814</v>
      </c>
      <c r="F52" s="133">
        <v>0</v>
      </c>
      <c r="G52" s="134"/>
      <c r="H52" s="134"/>
      <c r="I52" s="140"/>
      <c r="J52" s="139"/>
      <c r="K52" s="161"/>
      <c r="L52" s="164"/>
    </row>
    <row r="53" spans="1:12" s="37" customFormat="1" x14ac:dyDescent="0.2">
      <c r="A53" s="20"/>
      <c r="B53" s="20"/>
      <c r="C53" s="20"/>
      <c r="D53" s="132" t="s">
        <v>812</v>
      </c>
      <c r="E53" s="135" t="s">
        <v>815</v>
      </c>
      <c r="F53" s="133">
        <v>0</v>
      </c>
      <c r="G53" s="134"/>
      <c r="H53" s="134"/>
      <c r="I53" s="140"/>
      <c r="J53" s="139"/>
      <c r="K53" s="161"/>
      <c r="L53" s="164"/>
    </row>
    <row r="54" spans="1:12" s="37" customFormat="1" x14ac:dyDescent="0.2">
      <c r="A54" s="20"/>
      <c r="B54" s="20"/>
      <c r="C54" s="20"/>
      <c r="D54" s="132" t="s">
        <v>812</v>
      </c>
      <c r="E54" s="135" t="s">
        <v>816</v>
      </c>
      <c r="F54" s="133" t="s">
        <v>47</v>
      </c>
      <c r="G54" s="134"/>
      <c r="H54" s="134"/>
      <c r="I54" s="140"/>
      <c r="J54" s="139"/>
      <c r="K54" s="161"/>
      <c r="L54" s="164"/>
    </row>
    <row r="55" spans="1:12" s="37" customFormat="1" x14ac:dyDescent="0.2">
      <c r="A55" s="20"/>
      <c r="B55" s="20"/>
      <c r="C55" s="20"/>
      <c r="D55" s="132" t="s">
        <v>812</v>
      </c>
      <c r="E55" s="132" t="s">
        <v>817</v>
      </c>
      <c r="F55" s="133" t="s">
        <v>47</v>
      </c>
      <c r="G55" s="134"/>
      <c r="H55" s="134"/>
      <c r="I55" s="140"/>
      <c r="J55" s="139"/>
      <c r="K55" s="161"/>
      <c r="L55" s="164"/>
    </row>
    <row r="56" spans="1:12" s="37" customFormat="1" x14ac:dyDescent="0.2">
      <c r="A56" s="20"/>
      <c r="B56" s="20"/>
      <c r="C56" s="20"/>
      <c r="D56" s="132" t="s">
        <v>812</v>
      </c>
      <c r="E56" s="132" t="s">
        <v>818</v>
      </c>
      <c r="F56" s="133">
        <v>53</v>
      </c>
      <c r="G56" s="134"/>
      <c r="H56" s="134"/>
      <c r="I56" s="140"/>
      <c r="J56" s="139"/>
      <c r="K56" s="161"/>
      <c r="L56" s="164"/>
    </row>
    <row r="57" spans="1:12" s="37" customFormat="1" x14ac:dyDescent="0.2">
      <c r="A57" s="20"/>
      <c r="B57" s="20"/>
      <c r="C57" s="20"/>
      <c r="D57" s="132" t="s">
        <v>812</v>
      </c>
      <c r="E57" s="132" t="s">
        <v>819</v>
      </c>
      <c r="F57" s="133" t="s">
        <v>47</v>
      </c>
      <c r="G57" s="134"/>
      <c r="H57" s="134"/>
      <c r="I57" s="140"/>
      <c r="J57" s="139"/>
      <c r="K57" s="161"/>
      <c r="L57" s="164"/>
    </row>
    <row r="58" spans="1:12" s="37" customFormat="1" x14ac:dyDescent="0.2">
      <c r="A58" s="20"/>
      <c r="B58" s="20"/>
      <c r="C58" s="20"/>
      <c r="D58" s="132" t="s">
        <v>812</v>
      </c>
      <c r="E58" s="132" t="s">
        <v>820</v>
      </c>
      <c r="F58" s="133">
        <v>13</v>
      </c>
      <c r="G58" s="134"/>
      <c r="H58" s="134"/>
      <c r="I58" s="140"/>
      <c r="J58" s="139"/>
      <c r="K58" s="161"/>
      <c r="L58" s="164"/>
    </row>
    <row r="59" spans="1:12" s="37" customFormat="1" x14ac:dyDescent="0.2">
      <c r="A59" s="20"/>
      <c r="B59" s="20"/>
      <c r="C59" s="20"/>
      <c r="D59" s="132" t="s">
        <v>812</v>
      </c>
      <c r="E59" s="132" t="s">
        <v>812</v>
      </c>
      <c r="F59" s="133" t="s">
        <v>47</v>
      </c>
      <c r="G59" s="134"/>
      <c r="H59" s="134"/>
      <c r="I59" s="140"/>
      <c r="J59" s="139"/>
      <c r="K59" s="161"/>
      <c r="L59" s="164"/>
    </row>
    <row r="60" spans="1:12" s="37" customFormat="1" x14ac:dyDescent="0.2">
      <c r="A60" s="20"/>
      <c r="B60" s="20"/>
      <c r="C60" s="20"/>
      <c r="D60" s="132" t="s">
        <v>812</v>
      </c>
      <c r="E60" s="132" t="s">
        <v>821</v>
      </c>
      <c r="F60" s="133">
        <v>15</v>
      </c>
      <c r="G60" s="134"/>
      <c r="H60" s="134"/>
      <c r="I60" s="140"/>
      <c r="J60" s="139"/>
      <c r="K60" s="161"/>
      <c r="L60" s="164"/>
    </row>
    <row r="61" spans="1:12" s="37" customFormat="1" x14ac:dyDescent="0.2">
      <c r="A61" s="20"/>
      <c r="B61" s="20"/>
      <c r="C61" s="20"/>
      <c r="D61" s="132" t="s">
        <v>812</v>
      </c>
      <c r="E61" s="132" t="s">
        <v>822</v>
      </c>
      <c r="F61" s="133" t="s">
        <v>47</v>
      </c>
      <c r="G61" s="134"/>
      <c r="H61" s="134"/>
      <c r="I61" s="140"/>
      <c r="J61" s="139"/>
      <c r="K61" s="161"/>
      <c r="L61" s="164"/>
    </row>
    <row r="62" spans="1:12" s="37" customFormat="1" x14ac:dyDescent="0.2">
      <c r="A62" s="20"/>
      <c r="B62" s="20"/>
      <c r="C62" s="20"/>
      <c r="D62" s="132" t="s">
        <v>812</v>
      </c>
      <c r="E62" s="132" t="s">
        <v>823</v>
      </c>
      <c r="F62" s="133" t="s">
        <v>47</v>
      </c>
      <c r="G62" s="136"/>
      <c r="H62" s="136"/>
      <c r="I62" s="140"/>
      <c r="J62" s="139"/>
      <c r="K62" s="161"/>
      <c r="L62" s="164"/>
    </row>
    <row r="63" spans="1:12" s="37" customFormat="1" x14ac:dyDescent="0.2">
      <c r="A63" s="20"/>
      <c r="B63" s="20"/>
      <c r="C63" s="20"/>
      <c r="D63" s="132" t="s">
        <v>812</v>
      </c>
      <c r="E63" s="132" t="s">
        <v>824</v>
      </c>
      <c r="F63" s="133" t="s">
        <v>47</v>
      </c>
      <c r="G63" s="136"/>
      <c r="H63" s="136"/>
      <c r="I63" s="140"/>
      <c r="J63" s="139"/>
      <c r="K63" s="161"/>
      <c r="L63" s="164"/>
    </row>
    <row r="64" spans="1:12" s="56" customFormat="1" x14ac:dyDescent="0.25">
      <c r="A64" s="53">
        <v>5</v>
      </c>
      <c r="B64" s="53" t="s">
        <v>760</v>
      </c>
      <c r="C64" s="53" t="s">
        <v>761</v>
      </c>
      <c r="D64" s="12" t="s">
        <v>825</v>
      </c>
      <c r="E64" s="12"/>
      <c r="F64" s="13">
        <v>1221</v>
      </c>
      <c r="G64" s="14">
        <v>2</v>
      </c>
      <c r="H64" s="14">
        <v>2</v>
      </c>
      <c r="I64" s="54" t="s">
        <v>826</v>
      </c>
      <c r="J64" s="54" t="s">
        <v>39</v>
      </c>
      <c r="K64" s="158" t="s">
        <v>221</v>
      </c>
      <c r="L64" s="158" t="s">
        <v>270</v>
      </c>
    </row>
    <row r="65" spans="1:12" s="61" customFormat="1" x14ac:dyDescent="0.2">
      <c r="A65" s="57"/>
      <c r="B65" s="57"/>
      <c r="C65" s="57"/>
      <c r="D65" s="112" t="s">
        <v>825</v>
      </c>
      <c r="E65" s="112" t="s">
        <v>825</v>
      </c>
      <c r="F65" s="88">
        <v>257</v>
      </c>
      <c r="G65" s="141"/>
      <c r="H65" s="141"/>
      <c r="I65" s="66"/>
      <c r="J65" s="59"/>
      <c r="K65" s="159"/>
      <c r="L65" s="67"/>
    </row>
    <row r="66" spans="1:12" s="61" customFormat="1" x14ac:dyDescent="0.2">
      <c r="A66" s="57"/>
      <c r="B66" s="57"/>
      <c r="C66" s="57"/>
      <c r="D66" s="112" t="s">
        <v>825</v>
      </c>
      <c r="E66" s="112" t="s">
        <v>827</v>
      </c>
      <c r="F66" s="88">
        <v>205</v>
      </c>
      <c r="G66" s="141"/>
      <c r="H66" s="141"/>
      <c r="I66" s="66"/>
      <c r="J66" s="59"/>
      <c r="K66" s="159"/>
      <c r="L66" s="67"/>
    </row>
    <row r="67" spans="1:12" s="61" customFormat="1" x14ac:dyDescent="0.2">
      <c r="A67" s="57"/>
      <c r="B67" s="57"/>
      <c r="C67" s="57"/>
      <c r="D67" s="112" t="s">
        <v>825</v>
      </c>
      <c r="E67" s="112" t="s">
        <v>828</v>
      </c>
      <c r="F67" s="88">
        <v>110</v>
      </c>
      <c r="G67" s="141"/>
      <c r="H67" s="141"/>
      <c r="I67" s="66"/>
      <c r="J67" s="59"/>
      <c r="K67" s="159"/>
      <c r="L67" s="67"/>
    </row>
    <row r="68" spans="1:12" s="61" customFormat="1" x14ac:dyDescent="0.2">
      <c r="A68" s="57"/>
      <c r="B68" s="57"/>
      <c r="C68" s="57"/>
      <c r="D68" s="112" t="s">
        <v>825</v>
      </c>
      <c r="E68" s="112" t="s">
        <v>829</v>
      </c>
      <c r="F68" s="88">
        <v>12</v>
      </c>
      <c r="G68" s="141"/>
      <c r="H68" s="141"/>
      <c r="I68" s="66"/>
      <c r="J68" s="59"/>
      <c r="K68" s="159"/>
      <c r="L68" s="67"/>
    </row>
    <row r="69" spans="1:12" s="61" customFormat="1" x14ac:dyDescent="0.2">
      <c r="A69" s="57"/>
      <c r="B69" s="57"/>
      <c r="C69" s="57"/>
      <c r="D69" s="112" t="s">
        <v>825</v>
      </c>
      <c r="E69" s="112" t="s">
        <v>830</v>
      </c>
      <c r="F69" s="88">
        <v>17</v>
      </c>
      <c r="G69" s="141"/>
      <c r="H69" s="141"/>
      <c r="I69" s="66"/>
      <c r="J69" s="59"/>
      <c r="K69" s="159"/>
      <c r="L69" s="67"/>
    </row>
    <row r="70" spans="1:12" s="61" customFormat="1" x14ac:dyDescent="0.2">
      <c r="A70" s="57"/>
      <c r="B70" s="57"/>
      <c r="C70" s="57"/>
      <c r="D70" s="112" t="s">
        <v>825</v>
      </c>
      <c r="E70" s="112" t="s">
        <v>831</v>
      </c>
      <c r="F70" s="88">
        <v>29</v>
      </c>
      <c r="G70" s="141"/>
      <c r="H70" s="141"/>
      <c r="I70" s="66"/>
      <c r="J70" s="59"/>
      <c r="K70" s="159"/>
      <c r="L70" s="67"/>
    </row>
    <row r="71" spans="1:12" s="61" customFormat="1" x14ac:dyDescent="0.2">
      <c r="A71" s="57"/>
      <c r="B71" s="57"/>
      <c r="C71" s="57"/>
      <c r="D71" s="112" t="s">
        <v>825</v>
      </c>
      <c r="E71" s="112" t="s">
        <v>832</v>
      </c>
      <c r="F71" s="88">
        <v>99</v>
      </c>
      <c r="G71" s="141"/>
      <c r="H71" s="141"/>
      <c r="I71" s="66"/>
      <c r="J71" s="59"/>
      <c r="K71" s="159"/>
      <c r="L71" s="67"/>
    </row>
    <row r="72" spans="1:12" s="61" customFormat="1" x14ac:dyDescent="0.2">
      <c r="A72" s="57"/>
      <c r="B72" s="57"/>
      <c r="C72" s="57"/>
      <c r="D72" s="112" t="s">
        <v>825</v>
      </c>
      <c r="E72" s="112" t="s">
        <v>833</v>
      </c>
      <c r="F72" s="88" t="s">
        <v>47</v>
      </c>
      <c r="G72" s="141"/>
      <c r="H72" s="141"/>
      <c r="I72" s="66"/>
      <c r="J72" s="59"/>
      <c r="K72" s="159"/>
      <c r="L72" s="67"/>
    </row>
    <row r="73" spans="1:12" s="61" customFormat="1" x14ac:dyDescent="0.2">
      <c r="A73" s="57"/>
      <c r="B73" s="57"/>
      <c r="C73" s="57"/>
      <c r="D73" s="112" t="s">
        <v>825</v>
      </c>
      <c r="E73" s="112" t="s">
        <v>834</v>
      </c>
      <c r="F73" s="88">
        <v>12</v>
      </c>
      <c r="G73" s="141"/>
      <c r="H73" s="141"/>
      <c r="I73" s="66"/>
      <c r="J73" s="59"/>
      <c r="K73" s="159"/>
      <c r="L73" s="67"/>
    </row>
    <row r="74" spans="1:12" s="61" customFormat="1" x14ac:dyDescent="0.2">
      <c r="A74" s="57"/>
      <c r="B74" s="57"/>
      <c r="C74" s="57"/>
      <c r="D74" s="112" t="s">
        <v>825</v>
      </c>
      <c r="E74" s="112" t="s">
        <v>835</v>
      </c>
      <c r="F74" s="88">
        <v>13</v>
      </c>
      <c r="G74" s="141"/>
      <c r="H74" s="141"/>
      <c r="I74" s="66"/>
      <c r="J74" s="59"/>
      <c r="K74" s="159"/>
      <c r="L74" s="67"/>
    </row>
    <row r="75" spans="1:12" s="61" customFormat="1" x14ac:dyDescent="0.2">
      <c r="A75" s="57"/>
      <c r="B75" s="57"/>
      <c r="C75" s="57"/>
      <c r="D75" s="112" t="s">
        <v>825</v>
      </c>
      <c r="E75" s="112" t="s">
        <v>836</v>
      </c>
      <c r="F75" s="88">
        <v>19</v>
      </c>
      <c r="G75" s="141"/>
      <c r="H75" s="141"/>
      <c r="I75" s="66"/>
      <c r="J75" s="59"/>
      <c r="K75" s="159"/>
      <c r="L75" s="67"/>
    </row>
    <row r="76" spans="1:12" s="61" customFormat="1" x14ac:dyDescent="0.2">
      <c r="A76" s="57"/>
      <c r="B76" s="57"/>
      <c r="C76" s="57"/>
      <c r="D76" s="112" t="s">
        <v>825</v>
      </c>
      <c r="E76" s="112" t="s">
        <v>837</v>
      </c>
      <c r="F76" s="88">
        <v>0</v>
      </c>
      <c r="G76" s="141"/>
      <c r="H76" s="141"/>
      <c r="I76" s="66"/>
      <c r="J76" s="59"/>
      <c r="K76" s="159"/>
      <c r="L76" s="67"/>
    </row>
    <row r="77" spans="1:12" s="61" customFormat="1" x14ac:dyDescent="0.2">
      <c r="A77" s="57"/>
      <c r="B77" s="57"/>
      <c r="C77" s="57"/>
      <c r="D77" s="112" t="s">
        <v>825</v>
      </c>
      <c r="E77" s="108" t="s">
        <v>838</v>
      </c>
      <c r="F77" s="88">
        <v>52</v>
      </c>
      <c r="G77" s="141"/>
      <c r="H77" s="141"/>
      <c r="I77" s="66"/>
      <c r="J77" s="59"/>
      <c r="K77" s="159"/>
      <c r="L77" s="67"/>
    </row>
    <row r="78" spans="1:12" s="61" customFormat="1" x14ac:dyDescent="0.2">
      <c r="A78" s="57"/>
      <c r="B78" s="57"/>
      <c r="C78" s="57"/>
      <c r="D78" s="112" t="s">
        <v>825</v>
      </c>
      <c r="E78" s="112" t="s">
        <v>839</v>
      </c>
      <c r="F78" s="88">
        <v>55</v>
      </c>
      <c r="G78" s="141"/>
      <c r="H78" s="141"/>
      <c r="I78" s="66"/>
      <c r="J78" s="59"/>
      <c r="K78" s="159"/>
      <c r="L78" s="67"/>
    </row>
    <row r="79" spans="1:12" s="61" customFormat="1" x14ac:dyDescent="0.2">
      <c r="A79" s="57"/>
      <c r="B79" s="57"/>
      <c r="C79" s="57"/>
      <c r="D79" s="112" t="s">
        <v>825</v>
      </c>
      <c r="E79" s="112" t="s">
        <v>840</v>
      </c>
      <c r="F79" s="88">
        <v>0</v>
      </c>
      <c r="G79" s="141"/>
      <c r="H79" s="141"/>
      <c r="I79" s="66"/>
      <c r="J79" s="59"/>
      <c r="K79" s="159"/>
      <c r="L79" s="67"/>
    </row>
    <row r="80" spans="1:12" s="61" customFormat="1" x14ac:dyDescent="0.2">
      <c r="A80" s="57"/>
      <c r="B80" s="57"/>
      <c r="C80" s="57"/>
      <c r="D80" s="112" t="s">
        <v>825</v>
      </c>
      <c r="E80" s="112" t="s">
        <v>841</v>
      </c>
      <c r="F80" s="88">
        <v>38</v>
      </c>
      <c r="G80" s="141"/>
      <c r="H80" s="141"/>
      <c r="I80" s="66"/>
      <c r="J80" s="59"/>
      <c r="K80" s="159"/>
      <c r="L80" s="67"/>
    </row>
    <row r="81" spans="1:12" s="61" customFormat="1" x14ac:dyDescent="0.2">
      <c r="A81" s="57"/>
      <c r="B81" s="57"/>
      <c r="C81" s="57"/>
      <c r="D81" s="112" t="s">
        <v>825</v>
      </c>
      <c r="E81" s="108" t="s">
        <v>842</v>
      </c>
      <c r="F81" s="88">
        <v>55</v>
      </c>
      <c r="G81" s="141"/>
      <c r="H81" s="141"/>
      <c r="I81" s="66"/>
      <c r="J81" s="59"/>
      <c r="K81" s="159"/>
      <c r="L81" s="67"/>
    </row>
    <row r="82" spans="1:12" s="61" customFormat="1" x14ac:dyDescent="0.2">
      <c r="A82" s="57"/>
      <c r="B82" s="57"/>
      <c r="C82" s="57"/>
      <c r="D82" s="112" t="s">
        <v>825</v>
      </c>
      <c r="E82" s="108" t="s">
        <v>843</v>
      </c>
      <c r="F82" s="88">
        <v>57</v>
      </c>
      <c r="G82" s="141"/>
      <c r="H82" s="141"/>
      <c r="I82" s="66"/>
      <c r="J82" s="59"/>
      <c r="K82" s="159"/>
      <c r="L82" s="67"/>
    </row>
    <row r="83" spans="1:12" s="61" customFormat="1" x14ac:dyDescent="0.2">
      <c r="A83" s="57"/>
      <c r="B83" s="57"/>
      <c r="C83" s="57"/>
      <c r="D83" s="112" t="s">
        <v>825</v>
      </c>
      <c r="E83" s="108" t="s">
        <v>844</v>
      </c>
      <c r="F83" s="88">
        <v>56</v>
      </c>
      <c r="G83" s="141"/>
      <c r="H83" s="141"/>
      <c r="I83" s="66"/>
      <c r="J83" s="59"/>
      <c r="K83" s="159"/>
      <c r="L83" s="67"/>
    </row>
    <row r="84" spans="1:12" s="61" customFormat="1" x14ac:dyDescent="0.2">
      <c r="A84" s="57"/>
      <c r="B84" s="57"/>
      <c r="C84" s="57"/>
      <c r="D84" s="112" t="s">
        <v>825</v>
      </c>
      <c r="E84" s="112" t="s">
        <v>845</v>
      </c>
      <c r="F84" s="88">
        <v>25</v>
      </c>
      <c r="G84" s="141"/>
      <c r="H84" s="141"/>
      <c r="I84" s="66"/>
      <c r="J84" s="59"/>
      <c r="K84" s="159"/>
      <c r="L84" s="67"/>
    </row>
    <row r="85" spans="1:12" s="61" customFormat="1" x14ac:dyDescent="0.2">
      <c r="A85" s="57"/>
      <c r="B85" s="57"/>
      <c r="C85" s="57"/>
      <c r="D85" s="112" t="s">
        <v>825</v>
      </c>
      <c r="E85" s="108" t="s">
        <v>846</v>
      </c>
      <c r="F85" s="88" t="s">
        <v>47</v>
      </c>
      <c r="G85" s="141"/>
      <c r="H85" s="141"/>
      <c r="I85" s="66"/>
      <c r="J85" s="59"/>
      <c r="K85" s="159"/>
      <c r="L85" s="67"/>
    </row>
    <row r="86" spans="1:12" s="61" customFormat="1" x14ac:dyDescent="0.2">
      <c r="A86" s="57"/>
      <c r="B86" s="57"/>
      <c r="C86" s="57"/>
      <c r="D86" s="112" t="s">
        <v>825</v>
      </c>
      <c r="E86" s="112" t="s">
        <v>847</v>
      </c>
      <c r="F86" s="88">
        <v>0</v>
      </c>
      <c r="G86" s="141"/>
      <c r="H86" s="141"/>
      <c r="I86" s="66"/>
      <c r="J86" s="59"/>
      <c r="K86" s="159"/>
      <c r="L86" s="67"/>
    </row>
    <row r="87" spans="1:12" s="61" customFormat="1" x14ac:dyDescent="0.2">
      <c r="A87" s="57"/>
      <c r="B87" s="57"/>
      <c r="C87" s="57"/>
      <c r="D87" s="112" t="s">
        <v>825</v>
      </c>
      <c r="E87" s="112" t="s">
        <v>848</v>
      </c>
      <c r="F87" s="88">
        <v>0</v>
      </c>
      <c r="G87" s="141"/>
      <c r="H87" s="141"/>
      <c r="I87" s="66"/>
      <c r="J87" s="59"/>
      <c r="K87" s="159"/>
      <c r="L87" s="67"/>
    </row>
    <row r="88" spans="1:12" s="61" customFormat="1" x14ac:dyDescent="0.2">
      <c r="A88" s="57"/>
      <c r="B88" s="57"/>
      <c r="C88" s="57"/>
      <c r="D88" s="112" t="s">
        <v>825</v>
      </c>
      <c r="E88" s="112" t="s">
        <v>849</v>
      </c>
      <c r="F88" s="88">
        <v>64</v>
      </c>
      <c r="G88" s="141"/>
      <c r="H88" s="141"/>
      <c r="I88" s="66"/>
      <c r="J88" s="59"/>
      <c r="K88" s="159"/>
      <c r="L88" s="67"/>
    </row>
    <row r="89" spans="1:12" s="61" customFormat="1" x14ac:dyDescent="0.2">
      <c r="A89" s="57"/>
      <c r="B89" s="57"/>
      <c r="C89" s="57"/>
      <c r="D89" s="112" t="s">
        <v>825</v>
      </c>
      <c r="E89" s="112" t="s">
        <v>850</v>
      </c>
      <c r="F89" s="88">
        <v>0</v>
      </c>
      <c r="G89" s="141"/>
      <c r="H89" s="141"/>
      <c r="I89" s="66"/>
      <c r="J89" s="59"/>
      <c r="K89" s="159"/>
      <c r="L89" s="67"/>
    </row>
    <row r="90" spans="1:12" s="61" customFormat="1" x14ac:dyDescent="0.2">
      <c r="A90" s="57"/>
      <c r="B90" s="57"/>
      <c r="C90" s="57"/>
      <c r="D90" s="112" t="s">
        <v>825</v>
      </c>
      <c r="E90" s="112" t="s">
        <v>851</v>
      </c>
      <c r="F90" s="88" t="s">
        <v>47</v>
      </c>
      <c r="G90" s="141"/>
      <c r="H90" s="141"/>
      <c r="I90" s="66"/>
      <c r="J90" s="59"/>
      <c r="K90" s="159"/>
      <c r="L90" s="67"/>
    </row>
    <row r="91" spans="1:12" s="61" customFormat="1" x14ac:dyDescent="0.2">
      <c r="A91" s="57"/>
      <c r="B91" s="57"/>
      <c r="C91" s="57"/>
      <c r="D91" s="112" t="s">
        <v>825</v>
      </c>
      <c r="E91" s="112" t="s">
        <v>852</v>
      </c>
      <c r="F91" s="88">
        <v>0</v>
      </c>
      <c r="G91" s="141"/>
      <c r="H91" s="141"/>
      <c r="I91" s="66"/>
      <c r="J91" s="59"/>
      <c r="K91" s="159"/>
      <c r="L91" s="67"/>
    </row>
    <row r="92" spans="1:12" s="61" customFormat="1" x14ac:dyDescent="0.2">
      <c r="A92" s="57"/>
      <c r="B92" s="57"/>
      <c r="C92" s="57"/>
      <c r="D92" s="112" t="s">
        <v>825</v>
      </c>
      <c r="E92" s="112" t="s">
        <v>853</v>
      </c>
      <c r="F92" s="88">
        <v>0</v>
      </c>
      <c r="G92" s="141"/>
      <c r="H92" s="141"/>
      <c r="I92" s="66"/>
      <c r="J92" s="59"/>
      <c r="K92" s="159"/>
      <c r="L92" s="67"/>
    </row>
    <row r="93" spans="1:12" s="61" customFormat="1" x14ac:dyDescent="0.2">
      <c r="A93" s="57"/>
      <c r="B93" s="57"/>
      <c r="C93" s="57"/>
      <c r="D93" s="112" t="s">
        <v>825</v>
      </c>
      <c r="E93" s="112" t="s">
        <v>854</v>
      </c>
      <c r="F93" s="88">
        <v>0</v>
      </c>
      <c r="G93" s="141"/>
      <c r="H93" s="141"/>
      <c r="I93" s="66"/>
      <c r="J93" s="59"/>
      <c r="K93" s="159"/>
      <c r="L93" s="67"/>
    </row>
    <row r="94" spans="1:12" s="61" customFormat="1" x14ac:dyDescent="0.2">
      <c r="A94" s="57"/>
      <c r="B94" s="57"/>
      <c r="C94" s="57"/>
      <c r="D94" s="112" t="s">
        <v>825</v>
      </c>
      <c r="E94" s="112" t="s">
        <v>855</v>
      </c>
      <c r="F94" s="88" t="s">
        <v>47</v>
      </c>
      <c r="G94" s="141"/>
      <c r="H94" s="141"/>
      <c r="I94" s="66"/>
      <c r="J94" s="59"/>
      <c r="K94" s="159"/>
      <c r="L94" s="67"/>
    </row>
    <row r="95" spans="1:12" s="61" customFormat="1" x14ac:dyDescent="0.2">
      <c r="A95" s="57"/>
      <c r="B95" s="57"/>
      <c r="C95" s="57"/>
      <c r="D95" s="112" t="s">
        <v>825</v>
      </c>
      <c r="E95" s="112" t="s">
        <v>856</v>
      </c>
      <c r="F95" s="88">
        <v>31</v>
      </c>
      <c r="G95" s="141"/>
      <c r="H95" s="141"/>
      <c r="I95" s="66"/>
      <c r="J95" s="59"/>
      <c r="K95" s="159"/>
      <c r="L95" s="67"/>
    </row>
    <row r="96" spans="1:12" x14ac:dyDescent="0.25">
      <c r="A96" s="34">
        <v>6</v>
      </c>
      <c r="B96" s="34" t="s">
        <v>760</v>
      </c>
      <c r="C96" s="34" t="s">
        <v>761</v>
      </c>
      <c r="D96" s="4" t="s">
        <v>857</v>
      </c>
      <c r="E96" s="4"/>
      <c r="F96" s="77">
        <v>48</v>
      </c>
      <c r="G96" s="178" t="s">
        <v>858</v>
      </c>
      <c r="H96" s="179"/>
      <c r="I96" s="138" t="s">
        <v>859</v>
      </c>
      <c r="J96" s="138" t="s">
        <v>39</v>
      </c>
      <c r="K96" s="160" t="s">
        <v>221</v>
      </c>
      <c r="L96" s="160" t="s">
        <v>1549</v>
      </c>
    </row>
    <row r="97" spans="1:12" s="37" customFormat="1" x14ac:dyDescent="0.2">
      <c r="A97" s="20"/>
      <c r="B97" s="20"/>
      <c r="C97" s="20"/>
      <c r="D97" s="132" t="s">
        <v>857</v>
      </c>
      <c r="E97" s="132" t="s">
        <v>857</v>
      </c>
      <c r="F97" s="133">
        <v>22</v>
      </c>
      <c r="G97" s="21"/>
      <c r="H97" s="21"/>
      <c r="I97" s="140"/>
      <c r="J97" s="139"/>
      <c r="K97" s="161"/>
      <c r="L97" s="164"/>
    </row>
    <row r="98" spans="1:12" s="37" customFormat="1" x14ac:dyDescent="0.2">
      <c r="A98" s="20"/>
      <c r="B98" s="20"/>
      <c r="C98" s="20"/>
      <c r="D98" s="132" t="s">
        <v>857</v>
      </c>
      <c r="E98" s="132" t="s">
        <v>860</v>
      </c>
      <c r="F98" s="133">
        <v>0</v>
      </c>
      <c r="G98" s="21"/>
      <c r="H98" s="21"/>
      <c r="I98" s="140"/>
      <c r="J98" s="139"/>
      <c r="K98" s="161"/>
      <c r="L98" s="164"/>
    </row>
    <row r="99" spans="1:12" s="37" customFormat="1" x14ac:dyDescent="0.2">
      <c r="A99" s="20"/>
      <c r="B99" s="20"/>
      <c r="C99" s="20"/>
      <c r="D99" s="132" t="s">
        <v>857</v>
      </c>
      <c r="E99" s="132" t="s">
        <v>861</v>
      </c>
      <c r="F99" s="133" t="s">
        <v>47</v>
      </c>
      <c r="G99" s="21"/>
      <c r="H99" s="21"/>
      <c r="I99" s="140"/>
      <c r="J99" s="139"/>
      <c r="K99" s="161"/>
      <c r="L99" s="164"/>
    </row>
    <row r="100" spans="1:12" s="37" customFormat="1" x14ac:dyDescent="0.2">
      <c r="A100" s="20"/>
      <c r="B100" s="20"/>
      <c r="C100" s="20"/>
      <c r="D100" s="132" t="s">
        <v>857</v>
      </c>
      <c r="E100" s="132" t="s">
        <v>862</v>
      </c>
      <c r="F100" s="133" t="s">
        <v>47</v>
      </c>
      <c r="G100" s="21"/>
      <c r="H100" s="21"/>
      <c r="I100" s="140"/>
      <c r="J100" s="139"/>
      <c r="K100" s="161"/>
      <c r="L100" s="164"/>
    </row>
    <row r="101" spans="1:12" s="37" customFormat="1" x14ac:dyDescent="0.2">
      <c r="A101" s="20"/>
      <c r="B101" s="20"/>
      <c r="C101" s="20"/>
      <c r="D101" s="132" t="s">
        <v>857</v>
      </c>
      <c r="E101" s="135" t="s">
        <v>182</v>
      </c>
      <c r="F101" s="133" t="s">
        <v>47</v>
      </c>
      <c r="G101" s="21"/>
      <c r="H101" s="21"/>
      <c r="I101" s="140"/>
      <c r="J101" s="139"/>
      <c r="K101" s="161"/>
      <c r="L101" s="164"/>
    </row>
    <row r="102" spans="1:12" s="37" customFormat="1" x14ac:dyDescent="0.2">
      <c r="A102" s="20"/>
      <c r="B102" s="20"/>
      <c r="C102" s="20"/>
      <c r="D102" s="132" t="s">
        <v>857</v>
      </c>
      <c r="E102" s="132" t="s">
        <v>863</v>
      </c>
      <c r="F102" s="133" t="s">
        <v>47</v>
      </c>
      <c r="G102" s="21"/>
      <c r="H102" s="21"/>
      <c r="I102" s="140"/>
      <c r="J102" s="139"/>
      <c r="K102" s="161"/>
      <c r="L102" s="164"/>
    </row>
    <row r="103" spans="1:12" s="37" customFormat="1" x14ac:dyDescent="0.2">
      <c r="A103" s="20"/>
      <c r="B103" s="20"/>
      <c r="C103" s="20"/>
      <c r="D103" s="132" t="s">
        <v>857</v>
      </c>
      <c r="E103" s="132" t="s">
        <v>864</v>
      </c>
      <c r="F103" s="133">
        <v>15</v>
      </c>
      <c r="G103" s="21"/>
      <c r="H103" s="21"/>
      <c r="I103" s="140"/>
      <c r="J103" s="139"/>
      <c r="K103" s="161"/>
      <c r="L103" s="164"/>
    </row>
    <row r="104" spans="1:12" s="37" customFormat="1" x14ac:dyDescent="0.2">
      <c r="A104" s="20"/>
      <c r="B104" s="20"/>
      <c r="C104" s="20"/>
      <c r="D104" s="132" t="s">
        <v>857</v>
      </c>
      <c r="E104" s="132" t="s">
        <v>759</v>
      </c>
      <c r="F104" s="133" t="s">
        <v>47</v>
      </c>
      <c r="G104" s="21"/>
      <c r="H104" s="21"/>
      <c r="I104" s="140"/>
      <c r="J104" s="139"/>
      <c r="K104" s="161"/>
      <c r="L104" s="164"/>
    </row>
    <row r="105" spans="1:12" s="37" customFormat="1" x14ac:dyDescent="0.2">
      <c r="A105" s="20"/>
      <c r="B105" s="20"/>
      <c r="C105" s="20"/>
      <c r="D105" s="132" t="s">
        <v>857</v>
      </c>
      <c r="E105" s="132" t="s">
        <v>865</v>
      </c>
      <c r="F105" s="133" t="s">
        <v>47</v>
      </c>
      <c r="G105" s="21"/>
      <c r="H105" s="21"/>
      <c r="I105" s="140"/>
      <c r="J105" s="139"/>
      <c r="K105" s="161"/>
      <c r="L105" s="164"/>
    </row>
    <row r="106" spans="1:12" ht="12" customHeight="1" x14ac:dyDescent="0.25">
      <c r="A106" s="34">
        <v>7</v>
      </c>
      <c r="B106" s="34" t="s">
        <v>760</v>
      </c>
      <c r="C106" s="34" t="s">
        <v>761</v>
      </c>
      <c r="D106" s="4" t="s">
        <v>866</v>
      </c>
      <c r="E106" s="4"/>
      <c r="F106" s="77">
        <v>354</v>
      </c>
      <c r="G106" s="178" t="s">
        <v>858</v>
      </c>
      <c r="H106" s="179"/>
      <c r="I106" s="138" t="s">
        <v>867</v>
      </c>
      <c r="J106" s="138" t="s">
        <v>39</v>
      </c>
      <c r="K106" s="160" t="s">
        <v>221</v>
      </c>
      <c r="L106" s="160" t="s">
        <v>1534</v>
      </c>
    </row>
    <row r="107" spans="1:12" s="37" customFormat="1" x14ac:dyDescent="0.2">
      <c r="A107" s="20"/>
      <c r="B107" s="20"/>
      <c r="C107" s="20"/>
      <c r="D107" s="132" t="s">
        <v>866</v>
      </c>
      <c r="E107" s="132" t="s">
        <v>866</v>
      </c>
      <c r="F107" s="133">
        <v>153</v>
      </c>
      <c r="G107" s="21"/>
      <c r="H107" s="21"/>
      <c r="I107" s="140"/>
      <c r="J107" s="139"/>
      <c r="K107" s="161"/>
      <c r="L107" s="164"/>
    </row>
    <row r="108" spans="1:12" s="37" customFormat="1" x14ac:dyDescent="0.2">
      <c r="A108" s="20"/>
      <c r="B108" s="20"/>
      <c r="C108" s="20"/>
      <c r="D108" s="132" t="s">
        <v>866</v>
      </c>
      <c r="E108" s="132" t="s">
        <v>868</v>
      </c>
      <c r="F108" s="133" t="s">
        <v>47</v>
      </c>
      <c r="G108" s="21"/>
      <c r="H108" s="21"/>
      <c r="I108" s="140"/>
      <c r="J108" s="139"/>
      <c r="K108" s="161"/>
    </row>
    <row r="109" spans="1:12" s="37" customFormat="1" x14ac:dyDescent="0.2">
      <c r="A109" s="20"/>
      <c r="B109" s="20"/>
      <c r="C109" s="20"/>
      <c r="D109" s="132" t="s">
        <v>866</v>
      </c>
      <c r="E109" s="132" t="s">
        <v>869</v>
      </c>
      <c r="F109" s="133" t="s">
        <v>47</v>
      </c>
      <c r="G109" s="21"/>
      <c r="H109" s="21"/>
      <c r="I109" s="140"/>
      <c r="J109" s="139"/>
      <c r="K109" s="161"/>
      <c r="L109" s="164"/>
    </row>
    <row r="110" spans="1:12" s="37" customFormat="1" x14ac:dyDescent="0.2">
      <c r="A110" s="20"/>
      <c r="B110" s="20"/>
      <c r="C110" s="20"/>
      <c r="D110" s="132" t="s">
        <v>866</v>
      </c>
      <c r="E110" s="132" t="s">
        <v>870</v>
      </c>
      <c r="F110" s="133" t="s">
        <v>47</v>
      </c>
      <c r="G110" s="21"/>
      <c r="H110" s="21"/>
      <c r="I110" s="140"/>
      <c r="J110" s="139"/>
      <c r="K110" s="161"/>
      <c r="L110" s="164"/>
    </row>
    <row r="111" spans="1:12" s="37" customFormat="1" x14ac:dyDescent="0.2">
      <c r="A111" s="20"/>
      <c r="B111" s="20"/>
      <c r="C111" s="20"/>
      <c r="D111" s="132" t="s">
        <v>866</v>
      </c>
      <c r="E111" s="132" t="s">
        <v>871</v>
      </c>
      <c r="F111" s="133" t="s">
        <v>47</v>
      </c>
      <c r="G111" s="21"/>
      <c r="H111" s="21"/>
      <c r="I111" s="140"/>
      <c r="J111" s="139"/>
      <c r="K111" s="161"/>
      <c r="L111" s="164"/>
    </row>
    <row r="112" spans="1:12" s="37" customFormat="1" x14ac:dyDescent="0.2">
      <c r="A112" s="20"/>
      <c r="B112" s="20"/>
      <c r="C112" s="20"/>
      <c r="D112" s="132" t="s">
        <v>866</v>
      </c>
      <c r="E112" s="132" t="s">
        <v>872</v>
      </c>
      <c r="F112" s="133">
        <v>0</v>
      </c>
      <c r="G112" s="21"/>
      <c r="H112" s="21"/>
      <c r="I112" s="140"/>
      <c r="J112" s="139"/>
      <c r="K112" s="161"/>
      <c r="L112" s="164"/>
    </row>
    <row r="113" spans="1:12" s="37" customFormat="1" x14ac:dyDescent="0.2">
      <c r="A113" s="20"/>
      <c r="B113" s="20"/>
      <c r="C113" s="20"/>
      <c r="D113" s="132" t="s">
        <v>866</v>
      </c>
      <c r="E113" s="132" t="s">
        <v>873</v>
      </c>
      <c r="F113" s="133" t="s">
        <v>47</v>
      </c>
      <c r="G113" s="21"/>
      <c r="H113" s="21"/>
      <c r="I113" s="165" t="s">
        <v>1541</v>
      </c>
      <c r="J113" s="165" t="s">
        <v>40</v>
      </c>
      <c r="K113" s="166" t="s">
        <v>221</v>
      </c>
      <c r="L113" s="166" t="s">
        <v>1550</v>
      </c>
    </row>
    <row r="114" spans="1:12" s="37" customFormat="1" x14ac:dyDescent="0.2">
      <c r="A114" s="20"/>
      <c r="B114" s="20"/>
      <c r="C114" s="20"/>
      <c r="D114" s="132" t="s">
        <v>866</v>
      </c>
      <c r="E114" s="132" t="s">
        <v>874</v>
      </c>
      <c r="F114" s="133" t="s">
        <v>47</v>
      </c>
      <c r="G114" s="21"/>
      <c r="H114" s="21"/>
      <c r="I114" s="140"/>
      <c r="J114" s="139"/>
      <c r="K114" s="161"/>
      <c r="L114" s="164"/>
    </row>
    <row r="115" spans="1:12" s="37" customFormat="1" x14ac:dyDescent="0.2">
      <c r="A115" s="20"/>
      <c r="B115" s="20"/>
      <c r="C115" s="20"/>
      <c r="D115" s="132" t="s">
        <v>866</v>
      </c>
      <c r="E115" s="132" t="s">
        <v>875</v>
      </c>
      <c r="F115" s="133" t="s">
        <v>47</v>
      </c>
      <c r="G115" s="21"/>
      <c r="H115" s="21"/>
      <c r="I115" s="140"/>
      <c r="J115" s="139"/>
      <c r="K115" s="161"/>
      <c r="L115" s="164"/>
    </row>
    <row r="116" spans="1:12" s="37" customFormat="1" x14ac:dyDescent="0.2">
      <c r="A116" s="20"/>
      <c r="B116" s="20"/>
      <c r="C116" s="20"/>
      <c r="D116" s="132" t="s">
        <v>866</v>
      </c>
      <c r="E116" s="132" t="s">
        <v>876</v>
      </c>
      <c r="F116" s="133" t="s">
        <v>47</v>
      </c>
      <c r="G116" s="21"/>
      <c r="H116" s="21"/>
      <c r="I116" s="140"/>
      <c r="J116" s="139"/>
      <c r="K116" s="161"/>
      <c r="L116" s="164"/>
    </row>
    <row r="117" spans="1:12" s="37" customFormat="1" x14ac:dyDescent="0.2">
      <c r="A117" s="20"/>
      <c r="B117" s="20"/>
      <c r="C117" s="20"/>
      <c r="D117" s="132" t="s">
        <v>866</v>
      </c>
      <c r="E117" s="132" t="s">
        <v>877</v>
      </c>
      <c r="F117" s="133">
        <v>0</v>
      </c>
      <c r="G117" s="21"/>
      <c r="H117" s="21"/>
      <c r="I117" s="140"/>
      <c r="J117" s="139"/>
      <c r="K117" s="161"/>
      <c r="L117" s="164"/>
    </row>
    <row r="118" spans="1:12" s="37" customFormat="1" x14ac:dyDescent="0.2">
      <c r="A118" s="20"/>
      <c r="B118" s="20"/>
      <c r="C118" s="20"/>
      <c r="D118" s="132" t="s">
        <v>866</v>
      </c>
      <c r="E118" s="132" t="s">
        <v>878</v>
      </c>
      <c r="F118" s="133" t="s">
        <v>47</v>
      </c>
      <c r="G118" s="21"/>
      <c r="H118" s="21"/>
      <c r="I118" s="140"/>
      <c r="J118" s="139"/>
      <c r="K118" s="161"/>
      <c r="L118" s="164"/>
    </row>
    <row r="119" spans="1:12" s="37" customFormat="1" x14ac:dyDescent="0.2">
      <c r="A119" s="20"/>
      <c r="B119" s="20"/>
      <c r="C119" s="20"/>
      <c r="D119" s="132" t="s">
        <v>866</v>
      </c>
      <c r="E119" s="132" t="s">
        <v>879</v>
      </c>
      <c r="F119" s="133" t="s">
        <v>47</v>
      </c>
      <c r="G119" s="21"/>
      <c r="H119" s="21"/>
      <c r="I119" s="140"/>
      <c r="J119" s="139"/>
      <c r="K119" s="161"/>
      <c r="L119" s="164"/>
    </row>
    <row r="120" spans="1:12" s="37" customFormat="1" x14ac:dyDescent="0.2">
      <c r="A120" s="20"/>
      <c r="B120" s="20"/>
      <c r="C120" s="20"/>
      <c r="D120" s="132" t="s">
        <v>866</v>
      </c>
      <c r="E120" s="132" t="s">
        <v>880</v>
      </c>
      <c r="F120" s="133">
        <v>22</v>
      </c>
      <c r="G120" s="21"/>
      <c r="H120" s="21"/>
      <c r="I120" s="140"/>
      <c r="J120" s="139"/>
      <c r="K120" s="161"/>
      <c r="L120" s="164"/>
    </row>
    <row r="121" spans="1:12" s="37" customFormat="1" x14ac:dyDescent="0.2">
      <c r="A121" s="20"/>
      <c r="B121" s="20"/>
      <c r="C121" s="20"/>
      <c r="D121" s="132" t="s">
        <v>866</v>
      </c>
      <c r="E121" s="132" t="s">
        <v>881</v>
      </c>
      <c r="F121" s="133" t="s">
        <v>47</v>
      </c>
      <c r="G121" s="21"/>
      <c r="H121" s="21"/>
      <c r="I121" s="140"/>
      <c r="J121" s="139"/>
      <c r="K121" s="161"/>
      <c r="L121" s="164"/>
    </row>
    <row r="122" spans="1:12" s="37" customFormat="1" x14ac:dyDescent="0.2">
      <c r="A122" s="20"/>
      <c r="B122" s="20"/>
      <c r="C122" s="20"/>
      <c r="D122" s="132" t="s">
        <v>866</v>
      </c>
      <c r="E122" s="132" t="s">
        <v>882</v>
      </c>
      <c r="F122" s="133" t="s">
        <v>47</v>
      </c>
      <c r="G122" s="21"/>
      <c r="H122" s="21"/>
      <c r="I122" s="140"/>
      <c r="J122" s="139"/>
      <c r="K122" s="161"/>
      <c r="L122" s="164"/>
    </row>
    <row r="123" spans="1:12" s="37" customFormat="1" x14ac:dyDescent="0.2">
      <c r="A123" s="20"/>
      <c r="B123" s="20"/>
      <c r="C123" s="20"/>
      <c r="D123" s="132" t="s">
        <v>866</v>
      </c>
      <c r="E123" s="132" t="s">
        <v>883</v>
      </c>
      <c r="F123" s="133">
        <v>0</v>
      </c>
      <c r="G123" s="21"/>
      <c r="H123" s="21"/>
      <c r="I123" s="140"/>
      <c r="J123" s="139"/>
      <c r="K123" s="161"/>
      <c r="L123" s="164"/>
    </row>
    <row r="124" spans="1:12" s="37" customFormat="1" x14ac:dyDescent="0.2">
      <c r="A124" s="20"/>
      <c r="B124" s="20"/>
      <c r="C124" s="20"/>
      <c r="D124" s="132" t="s">
        <v>866</v>
      </c>
      <c r="E124" s="132" t="s">
        <v>884</v>
      </c>
      <c r="F124" s="133">
        <v>69</v>
      </c>
      <c r="G124" s="21"/>
      <c r="H124" s="21"/>
      <c r="I124" s="140"/>
      <c r="J124" s="139"/>
      <c r="K124" s="161"/>
      <c r="L124" s="164"/>
    </row>
    <row r="125" spans="1:12" s="37" customFormat="1" x14ac:dyDescent="0.2">
      <c r="A125" s="20"/>
      <c r="B125" s="20"/>
      <c r="C125" s="20"/>
      <c r="D125" s="132" t="s">
        <v>866</v>
      </c>
      <c r="E125" s="132" t="s">
        <v>885</v>
      </c>
      <c r="F125" s="133">
        <v>0</v>
      </c>
      <c r="G125" s="21"/>
      <c r="H125" s="21"/>
      <c r="I125" s="140"/>
      <c r="J125" s="139"/>
      <c r="K125" s="161"/>
      <c r="L125" s="164"/>
    </row>
    <row r="126" spans="1:12" s="37" customFormat="1" x14ac:dyDescent="0.2">
      <c r="A126" s="20"/>
      <c r="B126" s="20"/>
      <c r="C126" s="20"/>
      <c r="D126" s="132" t="s">
        <v>866</v>
      </c>
      <c r="E126" s="132" t="s">
        <v>886</v>
      </c>
      <c r="F126" s="133" t="s">
        <v>47</v>
      </c>
      <c r="G126" s="21"/>
      <c r="H126" s="21"/>
      <c r="I126" s="140"/>
      <c r="J126" s="139"/>
      <c r="K126" s="161"/>
      <c r="L126" s="164"/>
    </row>
    <row r="127" spans="1:12" s="37" customFormat="1" x14ac:dyDescent="0.2">
      <c r="A127" s="20"/>
      <c r="B127" s="20"/>
      <c r="C127" s="20"/>
      <c r="D127" s="132" t="s">
        <v>866</v>
      </c>
      <c r="E127" s="132" t="s">
        <v>887</v>
      </c>
      <c r="F127" s="133">
        <v>0</v>
      </c>
      <c r="G127" s="21"/>
      <c r="H127" s="21"/>
      <c r="I127" s="140"/>
      <c r="J127" s="139"/>
      <c r="K127" s="161"/>
      <c r="L127" s="164"/>
    </row>
    <row r="128" spans="1:12" s="37" customFormat="1" x14ac:dyDescent="0.2">
      <c r="A128" s="20"/>
      <c r="B128" s="20"/>
      <c r="C128" s="20"/>
      <c r="D128" s="132" t="s">
        <v>866</v>
      </c>
      <c r="E128" s="132" t="s">
        <v>888</v>
      </c>
      <c r="F128" s="133" t="s">
        <v>47</v>
      </c>
      <c r="G128" s="21"/>
      <c r="H128" s="21"/>
      <c r="I128" s="140"/>
      <c r="J128" s="139"/>
      <c r="K128" s="161"/>
      <c r="L128" s="164"/>
    </row>
    <row r="129" spans="1:12" s="37" customFormat="1" x14ac:dyDescent="0.2">
      <c r="A129" s="20"/>
      <c r="B129" s="20"/>
      <c r="C129" s="20"/>
      <c r="D129" s="132" t="s">
        <v>866</v>
      </c>
      <c r="E129" s="135" t="s">
        <v>889</v>
      </c>
      <c r="F129" s="133">
        <v>0</v>
      </c>
      <c r="G129" s="21"/>
      <c r="H129" s="21"/>
      <c r="I129" s="140"/>
      <c r="J129" s="139"/>
      <c r="K129" s="161"/>
      <c r="L129" s="164"/>
    </row>
    <row r="130" spans="1:12" s="37" customFormat="1" x14ac:dyDescent="0.2">
      <c r="A130" s="20"/>
      <c r="B130" s="20"/>
      <c r="C130" s="20"/>
      <c r="D130" s="132" t="s">
        <v>866</v>
      </c>
      <c r="E130" s="132" t="s">
        <v>890</v>
      </c>
      <c r="F130" s="133" t="s">
        <v>47</v>
      </c>
      <c r="G130" s="21"/>
      <c r="H130" s="21"/>
      <c r="I130" s="140"/>
      <c r="J130" s="139"/>
      <c r="K130" s="161"/>
      <c r="L130" s="164"/>
    </row>
    <row r="131" spans="1:12" s="37" customFormat="1" x14ac:dyDescent="0.2">
      <c r="A131" s="20"/>
      <c r="B131" s="20"/>
      <c r="C131" s="20"/>
      <c r="D131" s="132" t="s">
        <v>866</v>
      </c>
      <c r="E131" s="132" t="s">
        <v>891</v>
      </c>
      <c r="F131" s="133" t="s">
        <v>47</v>
      </c>
      <c r="G131" s="21"/>
      <c r="H131" s="21"/>
      <c r="I131" s="140"/>
      <c r="J131" s="139"/>
      <c r="K131" s="161"/>
      <c r="L131" s="164"/>
    </row>
    <row r="132" spans="1:12" s="37" customFormat="1" x14ac:dyDescent="0.2">
      <c r="A132" s="20"/>
      <c r="B132" s="20"/>
      <c r="C132" s="20"/>
      <c r="D132" s="132" t="s">
        <v>866</v>
      </c>
      <c r="E132" s="132" t="s">
        <v>892</v>
      </c>
      <c r="F132" s="133">
        <v>0</v>
      </c>
      <c r="G132" s="21"/>
      <c r="H132" s="21"/>
      <c r="I132" s="140"/>
      <c r="J132" s="139"/>
      <c r="K132" s="161"/>
      <c r="L132" s="164"/>
    </row>
    <row r="133" spans="1:12" s="37" customFormat="1" x14ac:dyDescent="0.2">
      <c r="A133" s="20"/>
      <c r="B133" s="20"/>
      <c r="C133" s="20"/>
      <c r="D133" s="132" t="s">
        <v>866</v>
      </c>
      <c r="E133" s="132" t="s">
        <v>893</v>
      </c>
      <c r="F133" s="133" t="s">
        <v>47</v>
      </c>
      <c r="G133" s="21"/>
      <c r="H133" s="21"/>
      <c r="I133" s="140"/>
      <c r="J133" s="139"/>
      <c r="K133" s="161"/>
      <c r="L133" s="164"/>
    </row>
    <row r="134" spans="1:12" s="37" customFormat="1" x14ac:dyDescent="0.2">
      <c r="A134" s="20"/>
      <c r="B134" s="20"/>
      <c r="C134" s="20"/>
      <c r="D134" s="132" t="s">
        <v>866</v>
      </c>
      <c r="E134" s="132" t="s">
        <v>894</v>
      </c>
      <c r="F134" s="133" t="s">
        <v>47</v>
      </c>
      <c r="G134" s="21"/>
      <c r="H134" s="21"/>
      <c r="I134" s="140"/>
      <c r="J134" s="139"/>
      <c r="K134" s="161"/>
      <c r="L134" s="164"/>
    </row>
    <row r="135" spans="1:12" s="37" customFormat="1" x14ac:dyDescent="0.2">
      <c r="A135" s="20"/>
      <c r="B135" s="20"/>
      <c r="C135" s="20"/>
      <c r="D135" s="132" t="s">
        <v>866</v>
      </c>
      <c r="E135" s="132" t="s">
        <v>895</v>
      </c>
      <c r="F135" s="133">
        <v>0</v>
      </c>
      <c r="G135" s="21"/>
      <c r="H135" s="21"/>
      <c r="I135" s="140"/>
      <c r="J135" s="139"/>
      <c r="K135" s="161"/>
      <c r="L135" s="164"/>
    </row>
    <row r="136" spans="1:12" s="37" customFormat="1" x14ac:dyDescent="0.2">
      <c r="A136" s="20"/>
      <c r="B136" s="20"/>
      <c r="C136" s="20"/>
      <c r="D136" s="132" t="s">
        <v>866</v>
      </c>
      <c r="E136" s="132" t="s">
        <v>896</v>
      </c>
      <c r="F136" s="133" t="s">
        <v>47</v>
      </c>
      <c r="G136" s="21"/>
      <c r="H136" s="21"/>
      <c r="I136" s="140"/>
      <c r="J136" s="139"/>
      <c r="K136" s="161"/>
      <c r="L136" s="164"/>
    </row>
    <row r="137" spans="1:12" s="37" customFormat="1" x14ac:dyDescent="0.2">
      <c r="A137" s="20"/>
      <c r="B137" s="20"/>
      <c r="C137" s="20"/>
      <c r="D137" s="132" t="s">
        <v>866</v>
      </c>
      <c r="E137" s="132" t="s">
        <v>897</v>
      </c>
      <c r="F137" s="133" t="s">
        <v>47</v>
      </c>
      <c r="G137" s="21"/>
      <c r="H137" s="21"/>
      <c r="I137" s="140"/>
      <c r="J137" s="139"/>
      <c r="K137" s="161"/>
      <c r="L137" s="164"/>
    </row>
    <row r="138" spans="1:12" s="37" customFormat="1" x14ac:dyDescent="0.2">
      <c r="A138" s="20"/>
      <c r="B138" s="20"/>
      <c r="C138" s="20"/>
      <c r="D138" s="132" t="s">
        <v>866</v>
      </c>
      <c r="E138" s="132" t="s">
        <v>898</v>
      </c>
      <c r="F138" s="133">
        <v>0</v>
      </c>
      <c r="G138" s="21"/>
      <c r="H138" s="21"/>
      <c r="I138" s="140"/>
      <c r="J138" s="139"/>
      <c r="K138" s="161"/>
      <c r="L138" s="164"/>
    </row>
    <row r="139" spans="1:12" s="37" customFormat="1" x14ac:dyDescent="0.2">
      <c r="A139" s="20"/>
      <c r="B139" s="20"/>
      <c r="C139" s="20"/>
      <c r="D139" s="132" t="s">
        <v>866</v>
      </c>
      <c r="E139" s="132" t="s">
        <v>899</v>
      </c>
      <c r="F139" s="133" t="s">
        <v>47</v>
      </c>
      <c r="G139" s="21"/>
      <c r="H139" s="21"/>
      <c r="I139" s="140"/>
      <c r="J139" s="139"/>
      <c r="K139" s="161"/>
      <c r="L139" s="164"/>
    </row>
    <row r="140" spans="1:12" s="37" customFormat="1" x14ac:dyDescent="0.2">
      <c r="A140" s="20"/>
      <c r="B140" s="20"/>
      <c r="C140" s="20"/>
      <c r="D140" s="132" t="s">
        <v>866</v>
      </c>
      <c r="E140" s="132" t="s">
        <v>900</v>
      </c>
      <c r="F140" s="133">
        <v>0</v>
      </c>
      <c r="G140" s="21"/>
      <c r="H140" s="21"/>
      <c r="I140" s="140"/>
      <c r="J140" s="139"/>
      <c r="K140" s="161"/>
      <c r="L140" s="164"/>
    </row>
    <row r="141" spans="1:12" s="37" customFormat="1" x14ac:dyDescent="0.2">
      <c r="A141" s="20"/>
      <c r="B141" s="20"/>
      <c r="C141" s="20"/>
      <c r="D141" s="132" t="s">
        <v>866</v>
      </c>
      <c r="E141" s="132" t="s">
        <v>901</v>
      </c>
      <c r="F141" s="133" t="s">
        <v>47</v>
      </c>
      <c r="G141" s="21"/>
      <c r="H141" s="21"/>
      <c r="I141" s="140"/>
      <c r="J141" s="139"/>
      <c r="K141" s="161"/>
      <c r="L141" s="164"/>
    </row>
    <row r="142" spans="1:12" s="37" customFormat="1" x14ac:dyDescent="0.2">
      <c r="A142" s="20"/>
      <c r="B142" s="20"/>
      <c r="C142" s="20"/>
      <c r="D142" s="132" t="s">
        <v>866</v>
      </c>
      <c r="E142" s="132" t="s">
        <v>902</v>
      </c>
      <c r="F142" s="133" t="s">
        <v>47</v>
      </c>
      <c r="G142" s="21"/>
      <c r="H142" s="21"/>
      <c r="I142" s="140"/>
      <c r="J142" s="139"/>
      <c r="K142" s="161"/>
      <c r="L142" s="164"/>
    </row>
    <row r="143" spans="1:12" x14ac:dyDescent="0.2">
      <c r="A143" s="19"/>
      <c r="B143" s="19"/>
      <c r="C143" s="19"/>
      <c r="D143" s="132" t="s">
        <v>866</v>
      </c>
      <c r="E143" s="132" t="s">
        <v>903</v>
      </c>
      <c r="F143" s="133" t="s">
        <v>47</v>
      </c>
      <c r="I143" s="19"/>
      <c r="J143" s="19"/>
      <c r="L143" s="36"/>
    </row>
    <row r="144" spans="1:12" x14ac:dyDescent="0.2">
      <c r="A144" s="19"/>
      <c r="B144" s="19"/>
      <c r="C144" s="19"/>
      <c r="D144" s="132" t="s">
        <v>866</v>
      </c>
      <c r="E144" s="132" t="s">
        <v>904</v>
      </c>
      <c r="F144" s="133" t="s">
        <v>47</v>
      </c>
      <c r="I144" s="19"/>
      <c r="J144" s="19"/>
      <c r="L144" s="36"/>
    </row>
    <row r="145" spans="1:12" ht="24" x14ac:dyDescent="0.25">
      <c r="A145" s="34">
        <v>8</v>
      </c>
      <c r="B145" s="34" t="s">
        <v>760</v>
      </c>
      <c r="C145" s="34" t="s">
        <v>905</v>
      </c>
      <c r="D145" s="4" t="s">
        <v>906</v>
      </c>
      <c r="E145" s="4"/>
      <c r="F145" s="77">
        <f>678+705</f>
        <v>1383</v>
      </c>
      <c r="G145" s="5">
        <v>1</v>
      </c>
      <c r="H145" s="5">
        <v>2</v>
      </c>
      <c r="I145" s="138" t="s">
        <v>907</v>
      </c>
      <c r="J145" s="138" t="s">
        <v>39</v>
      </c>
      <c r="K145" s="160" t="s">
        <v>221</v>
      </c>
      <c r="L145" s="160" t="s">
        <v>269</v>
      </c>
    </row>
    <row r="146" spans="1:12" x14ac:dyDescent="0.2">
      <c r="A146" s="20"/>
      <c r="B146" s="20"/>
      <c r="C146" s="20"/>
      <c r="D146" s="132" t="s">
        <v>908</v>
      </c>
      <c r="E146" s="132" t="s">
        <v>909</v>
      </c>
      <c r="F146" s="133">
        <v>161</v>
      </c>
      <c r="G146" s="134"/>
      <c r="H146" s="133"/>
      <c r="I146" s="22"/>
      <c r="J146" s="139"/>
      <c r="K146" s="161"/>
      <c r="L146" s="36"/>
    </row>
    <row r="147" spans="1:12" x14ac:dyDescent="0.2">
      <c r="A147" s="20"/>
      <c r="B147" s="20"/>
      <c r="C147" s="20"/>
      <c r="D147" s="132" t="s">
        <v>908</v>
      </c>
      <c r="E147" s="135" t="s">
        <v>910</v>
      </c>
      <c r="F147" s="133" t="s">
        <v>47</v>
      </c>
      <c r="G147" s="134"/>
      <c r="H147" s="133"/>
      <c r="I147" s="22"/>
      <c r="J147" s="139"/>
      <c r="K147" s="161"/>
      <c r="L147" s="36"/>
    </row>
    <row r="148" spans="1:12" x14ac:dyDescent="0.2">
      <c r="A148" s="20"/>
      <c r="B148" s="20"/>
      <c r="C148" s="20"/>
      <c r="D148" s="132" t="s">
        <v>908</v>
      </c>
      <c r="E148" s="132" t="s">
        <v>911</v>
      </c>
      <c r="F148" s="133">
        <v>69</v>
      </c>
      <c r="G148" s="134"/>
      <c r="H148" s="133"/>
      <c r="I148" s="22"/>
      <c r="J148" s="139"/>
      <c r="K148" s="161"/>
      <c r="L148" s="36"/>
    </row>
    <row r="149" spans="1:12" x14ac:dyDescent="0.2">
      <c r="A149" s="20"/>
      <c r="B149" s="20"/>
      <c r="C149" s="20"/>
      <c r="D149" s="132" t="s">
        <v>908</v>
      </c>
      <c r="E149" s="132" t="s">
        <v>912</v>
      </c>
      <c r="F149" s="133">
        <v>44</v>
      </c>
      <c r="G149" s="134"/>
      <c r="H149" s="133"/>
      <c r="I149" s="22"/>
      <c r="J149" s="139"/>
      <c r="K149" s="161"/>
      <c r="L149" s="36"/>
    </row>
    <row r="150" spans="1:12" x14ac:dyDescent="0.2">
      <c r="A150" s="20"/>
      <c r="B150" s="20"/>
      <c r="C150" s="20"/>
      <c r="D150" s="132" t="s">
        <v>908</v>
      </c>
      <c r="E150" s="132" t="s">
        <v>913</v>
      </c>
      <c r="F150" s="133">
        <v>53</v>
      </c>
      <c r="G150" s="134"/>
      <c r="H150" s="133"/>
      <c r="I150" s="22"/>
      <c r="J150" s="139"/>
      <c r="K150" s="161"/>
      <c r="L150" s="36"/>
    </row>
    <row r="151" spans="1:12" x14ac:dyDescent="0.2">
      <c r="A151" s="20"/>
      <c r="B151" s="20"/>
      <c r="C151" s="20"/>
      <c r="D151" s="132" t="s">
        <v>908</v>
      </c>
      <c r="E151" s="132" t="s">
        <v>914</v>
      </c>
      <c r="F151" s="133">
        <v>224</v>
      </c>
      <c r="G151" s="134"/>
      <c r="H151" s="133"/>
      <c r="I151" s="22"/>
      <c r="J151" s="139"/>
      <c r="K151" s="161"/>
      <c r="L151" s="36"/>
    </row>
    <row r="152" spans="1:12" x14ac:dyDescent="0.2">
      <c r="A152" s="20"/>
      <c r="B152" s="20"/>
      <c r="C152" s="20"/>
      <c r="D152" s="132" t="s">
        <v>908</v>
      </c>
      <c r="E152" s="132" t="s">
        <v>915</v>
      </c>
      <c r="F152" s="133">
        <v>118</v>
      </c>
      <c r="G152" s="134"/>
      <c r="H152" s="133"/>
      <c r="I152" s="22"/>
      <c r="J152" s="139"/>
      <c r="K152" s="161"/>
      <c r="L152" s="36"/>
    </row>
    <row r="153" spans="1:12" x14ac:dyDescent="0.2">
      <c r="A153" s="20"/>
      <c r="B153" s="20"/>
      <c r="C153" s="20"/>
      <c r="D153" s="132" t="s">
        <v>916</v>
      </c>
      <c r="E153" s="132" t="s">
        <v>916</v>
      </c>
      <c r="F153" s="133">
        <v>215</v>
      </c>
      <c r="G153" s="136"/>
      <c r="H153" s="136"/>
      <c r="I153" s="22"/>
      <c r="J153" s="139"/>
      <c r="K153" s="161"/>
      <c r="L153" s="36"/>
    </row>
    <row r="154" spans="1:12" x14ac:dyDescent="0.2">
      <c r="A154" s="20"/>
      <c r="B154" s="20"/>
      <c r="C154" s="20"/>
      <c r="D154" s="132" t="s">
        <v>916</v>
      </c>
      <c r="E154" s="132" t="s">
        <v>917</v>
      </c>
      <c r="F154" s="133">
        <v>132</v>
      </c>
      <c r="G154" s="136"/>
      <c r="H154" s="136"/>
      <c r="I154" s="22"/>
      <c r="J154" s="139"/>
      <c r="K154" s="161"/>
      <c r="L154" s="36"/>
    </row>
    <row r="155" spans="1:12" x14ac:dyDescent="0.2">
      <c r="A155" s="19"/>
      <c r="B155" s="19"/>
      <c r="C155" s="19"/>
      <c r="D155" s="132" t="s">
        <v>916</v>
      </c>
      <c r="E155" s="132" t="s">
        <v>292</v>
      </c>
      <c r="F155" s="133">
        <v>358</v>
      </c>
      <c r="G155" s="136"/>
      <c r="H155" s="136"/>
      <c r="I155" s="19"/>
      <c r="J155" s="19"/>
      <c r="L155" s="36"/>
    </row>
    <row r="156" spans="1:12" x14ac:dyDescent="0.25">
      <c r="A156" s="34">
        <v>9</v>
      </c>
      <c r="B156" s="34" t="s">
        <v>760</v>
      </c>
      <c r="C156" s="34" t="s">
        <v>918</v>
      </c>
      <c r="D156" s="4" t="s">
        <v>919</v>
      </c>
      <c r="E156" s="4"/>
      <c r="F156" s="77">
        <f>SUM(F157:F161)</f>
        <v>594</v>
      </c>
      <c r="G156" s="5">
        <v>1</v>
      </c>
      <c r="H156" s="5">
        <v>1</v>
      </c>
      <c r="I156" s="138" t="s">
        <v>1542</v>
      </c>
      <c r="J156" s="138" t="s">
        <v>39</v>
      </c>
      <c r="K156" s="160" t="s">
        <v>221</v>
      </c>
      <c r="L156" s="160" t="s">
        <v>240</v>
      </c>
    </row>
    <row r="157" spans="1:12" x14ac:dyDescent="0.2">
      <c r="A157" s="20"/>
      <c r="B157" s="20"/>
      <c r="C157" s="20"/>
      <c r="D157" s="132" t="s">
        <v>919</v>
      </c>
      <c r="E157" s="132" t="s">
        <v>919</v>
      </c>
      <c r="F157" s="133">
        <v>187</v>
      </c>
      <c r="G157" s="134"/>
      <c r="H157" s="133"/>
      <c r="I157" s="22"/>
      <c r="J157" s="139"/>
      <c r="K157" s="162"/>
      <c r="L157" s="36"/>
    </row>
    <row r="158" spans="1:12" x14ac:dyDescent="0.2">
      <c r="A158" s="20"/>
      <c r="B158" s="20"/>
      <c r="C158" s="20"/>
      <c r="D158" s="132" t="s">
        <v>919</v>
      </c>
      <c r="E158" s="132" t="s">
        <v>920</v>
      </c>
      <c r="F158" s="133">
        <v>107</v>
      </c>
      <c r="G158" s="134"/>
      <c r="H158" s="133"/>
      <c r="I158" s="22"/>
      <c r="J158" s="139"/>
      <c r="K158" s="162"/>
      <c r="L158" s="36"/>
    </row>
    <row r="159" spans="1:12" x14ac:dyDescent="0.2">
      <c r="A159" s="20"/>
      <c r="B159" s="20"/>
      <c r="C159" s="20"/>
      <c r="D159" s="132" t="s">
        <v>919</v>
      </c>
      <c r="E159" s="132" t="s">
        <v>921</v>
      </c>
      <c r="F159" s="133">
        <v>167</v>
      </c>
      <c r="G159" s="134"/>
      <c r="H159" s="133"/>
      <c r="I159" s="22"/>
      <c r="J159" s="139"/>
      <c r="K159" s="162"/>
      <c r="L159" s="36"/>
    </row>
    <row r="160" spans="1:12" x14ac:dyDescent="0.2">
      <c r="A160" s="20"/>
      <c r="B160" s="20"/>
      <c r="C160" s="20"/>
      <c r="D160" s="132" t="s">
        <v>919</v>
      </c>
      <c r="E160" s="132" t="s">
        <v>922</v>
      </c>
      <c r="F160" s="133">
        <v>86</v>
      </c>
      <c r="G160" s="134"/>
      <c r="H160" s="133"/>
      <c r="I160" s="22"/>
      <c r="J160" s="139"/>
      <c r="K160" s="162"/>
      <c r="L160" s="36"/>
    </row>
    <row r="161" spans="1:12" x14ac:dyDescent="0.2">
      <c r="A161" s="20"/>
      <c r="B161" s="20"/>
      <c r="C161" s="20"/>
      <c r="D161" s="132" t="s">
        <v>919</v>
      </c>
      <c r="E161" s="132" t="s">
        <v>923</v>
      </c>
      <c r="F161" s="133">
        <v>47</v>
      </c>
      <c r="G161" s="134"/>
      <c r="H161" s="133"/>
      <c r="I161" s="22"/>
      <c r="J161" s="139"/>
      <c r="K161" s="162"/>
      <c r="L161" s="36"/>
    </row>
    <row r="162" spans="1:12" x14ac:dyDescent="0.25">
      <c r="A162" s="34">
        <v>10</v>
      </c>
      <c r="B162" s="34" t="s">
        <v>760</v>
      </c>
      <c r="C162" s="34" t="s">
        <v>918</v>
      </c>
      <c r="D162" s="4" t="s">
        <v>440</v>
      </c>
      <c r="E162" s="4"/>
      <c r="F162" s="77">
        <f>SUM(F163:F169)</f>
        <v>1196</v>
      </c>
      <c r="G162" s="5">
        <v>1</v>
      </c>
      <c r="H162" s="5">
        <v>1</v>
      </c>
      <c r="I162" s="138" t="s">
        <v>1543</v>
      </c>
      <c r="J162" s="138" t="s">
        <v>39</v>
      </c>
      <c r="K162" s="160" t="s">
        <v>221</v>
      </c>
      <c r="L162" s="160" t="s">
        <v>240</v>
      </c>
    </row>
    <row r="163" spans="1:12" x14ac:dyDescent="0.2">
      <c r="A163" s="20"/>
      <c r="B163" s="20"/>
      <c r="C163" s="20"/>
      <c r="D163" s="132" t="s">
        <v>440</v>
      </c>
      <c r="E163" s="132" t="s">
        <v>440</v>
      </c>
      <c r="F163" s="133">
        <v>325</v>
      </c>
      <c r="G163" s="134"/>
      <c r="H163" s="133"/>
      <c r="I163" s="22"/>
      <c r="J163" s="139"/>
      <c r="K163" s="162"/>
      <c r="L163" s="36"/>
    </row>
    <row r="164" spans="1:12" x14ac:dyDescent="0.2">
      <c r="A164" s="20"/>
      <c r="B164" s="20"/>
      <c r="C164" s="20"/>
      <c r="D164" s="132" t="s">
        <v>440</v>
      </c>
      <c r="E164" s="132" t="s">
        <v>924</v>
      </c>
      <c r="F164" s="133">
        <v>440</v>
      </c>
      <c r="G164" s="134"/>
      <c r="H164" s="133"/>
      <c r="I164" s="22"/>
      <c r="J164" s="139"/>
      <c r="K164" s="162"/>
      <c r="L164" s="36"/>
    </row>
    <row r="165" spans="1:12" x14ac:dyDescent="0.2">
      <c r="A165" s="20"/>
      <c r="B165" s="20"/>
      <c r="C165" s="20"/>
      <c r="D165" s="132" t="s">
        <v>440</v>
      </c>
      <c r="E165" s="132" t="s">
        <v>925</v>
      </c>
      <c r="F165" s="133">
        <v>0</v>
      </c>
      <c r="G165" s="134"/>
      <c r="H165" s="133"/>
      <c r="I165" s="22"/>
      <c r="J165" s="139"/>
      <c r="K165" s="162"/>
      <c r="L165" s="36"/>
    </row>
    <row r="166" spans="1:12" x14ac:dyDescent="0.2">
      <c r="A166" s="20"/>
      <c r="B166" s="20"/>
      <c r="C166" s="20"/>
      <c r="D166" s="132" t="s">
        <v>440</v>
      </c>
      <c r="E166" s="132" t="s">
        <v>926</v>
      </c>
      <c r="F166" s="133">
        <v>329</v>
      </c>
      <c r="G166" s="134"/>
      <c r="H166" s="133"/>
      <c r="I166" s="22"/>
      <c r="J166" s="139"/>
      <c r="K166" s="162"/>
      <c r="L166" s="36"/>
    </row>
    <row r="167" spans="1:12" x14ac:dyDescent="0.2">
      <c r="A167" s="20"/>
      <c r="B167" s="20"/>
      <c r="C167" s="20"/>
      <c r="D167" s="132" t="s">
        <v>440</v>
      </c>
      <c r="E167" s="132" t="s">
        <v>927</v>
      </c>
      <c r="F167" s="133">
        <v>48</v>
      </c>
      <c r="G167" s="134"/>
      <c r="H167" s="133"/>
      <c r="I167" s="22"/>
      <c r="J167" s="139"/>
      <c r="K167" s="162"/>
      <c r="L167" s="36"/>
    </row>
    <row r="168" spans="1:12" x14ac:dyDescent="0.2">
      <c r="A168" s="20"/>
      <c r="B168" s="20"/>
      <c r="C168" s="20"/>
      <c r="D168" s="132" t="s">
        <v>440</v>
      </c>
      <c r="E168" s="132" t="s">
        <v>928</v>
      </c>
      <c r="F168" s="133">
        <v>0</v>
      </c>
      <c r="G168" s="134"/>
      <c r="H168" s="133"/>
      <c r="I168" s="22"/>
      <c r="J168" s="139"/>
      <c r="K168" s="162"/>
      <c r="L168" s="36"/>
    </row>
    <row r="169" spans="1:12" x14ac:dyDescent="0.2">
      <c r="A169" s="20"/>
      <c r="B169" s="20"/>
      <c r="C169" s="20"/>
      <c r="D169" s="132" t="s">
        <v>440</v>
      </c>
      <c r="E169" s="132" t="s">
        <v>929</v>
      </c>
      <c r="F169" s="133">
        <v>54</v>
      </c>
      <c r="G169" s="134"/>
      <c r="H169" s="133"/>
      <c r="I169" s="22"/>
      <c r="J169" s="139"/>
      <c r="K169" s="162"/>
      <c r="L169" s="36"/>
    </row>
    <row r="170" spans="1:12" x14ac:dyDescent="0.25">
      <c r="A170" s="34">
        <v>11</v>
      </c>
      <c r="B170" s="34" t="s">
        <v>760</v>
      </c>
      <c r="C170" s="34" t="s">
        <v>918</v>
      </c>
      <c r="D170" s="4" t="s">
        <v>930</v>
      </c>
      <c r="E170" s="4"/>
      <c r="F170" s="77">
        <v>542</v>
      </c>
      <c r="G170" s="5">
        <v>1</v>
      </c>
      <c r="H170" s="5">
        <v>3</v>
      </c>
      <c r="I170" s="138" t="s">
        <v>1544</v>
      </c>
      <c r="J170" s="138" t="s">
        <v>39</v>
      </c>
      <c r="K170" s="160" t="s">
        <v>221</v>
      </c>
      <c r="L170" s="160" t="s">
        <v>239</v>
      </c>
    </row>
    <row r="171" spans="1:12" x14ac:dyDescent="0.2">
      <c r="A171" s="20"/>
      <c r="B171" s="20"/>
      <c r="C171" s="20"/>
      <c r="D171" s="135" t="s">
        <v>930</v>
      </c>
      <c r="E171" s="135" t="s">
        <v>930</v>
      </c>
      <c r="F171" s="134">
        <v>263</v>
      </c>
      <c r="G171" s="134"/>
      <c r="H171" s="133"/>
      <c r="I171" s="22"/>
      <c r="J171" s="139"/>
      <c r="K171" s="162"/>
      <c r="L171" s="36"/>
    </row>
    <row r="172" spans="1:12" x14ac:dyDescent="0.2">
      <c r="A172" s="20"/>
      <c r="B172" s="20"/>
      <c r="C172" s="20"/>
      <c r="D172" s="135" t="s">
        <v>930</v>
      </c>
      <c r="E172" s="132" t="s">
        <v>931</v>
      </c>
      <c r="F172" s="133">
        <v>0</v>
      </c>
      <c r="G172" s="134"/>
      <c r="H172" s="133"/>
      <c r="I172" s="22"/>
      <c r="J172" s="139"/>
      <c r="K172" s="162"/>
      <c r="L172" s="36"/>
    </row>
    <row r="173" spans="1:12" x14ac:dyDescent="0.2">
      <c r="A173" s="20"/>
      <c r="B173" s="20"/>
      <c r="C173" s="20"/>
      <c r="D173" s="135" t="s">
        <v>930</v>
      </c>
      <c r="E173" s="132" t="s">
        <v>932</v>
      </c>
      <c r="F173" s="133">
        <v>167</v>
      </c>
      <c r="G173" s="134"/>
      <c r="H173" s="133"/>
      <c r="I173" s="22"/>
      <c r="J173" s="139"/>
      <c r="K173" s="162"/>
      <c r="L173" s="36"/>
    </row>
    <row r="174" spans="1:12" x14ac:dyDescent="0.2">
      <c r="A174" s="20"/>
      <c r="B174" s="20"/>
      <c r="C174" s="20"/>
      <c r="D174" s="135" t="s">
        <v>930</v>
      </c>
      <c r="E174" s="132" t="s">
        <v>933</v>
      </c>
      <c r="F174" s="133">
        <v>35</v>
      </c>
      <c r="G174" s="134"/>
      <c r="H174" s="133"/>
      <c r="I174" s="22"/>
      <c r="J174" s="139"/>
      <c r="K174" s="162"/>
      <c r="L174" s="36"/>
    </row>
    <row r="175" spans="1:12" x14ac:dyDescent="0.2">
      <c r="A175" s="20"/>
      <c r="B175" s="20"/>
      <c r="C175" s="20"/>
      <c r="D175" s="135" t="s">
        <v>930</v>
      </c>
      <c r="E175" s="132" t="s">
        <v>934</v>
      </c>
      <c r="F175" s="133">
        <v>50</v>
      </c>
      <c r="G175" s="134"/>
      <c r="H175" s="133"/>
      <c r="I175" s="22"/>
      <c r="J175" s="139"/>
      <c r="K175" s="162"/>
      <c r="L175" s="36"/>
    </row>
    <row r="176" spans="1:12" x14ac:dyDescent="0.2">
      <c r="A176" s="20"/>
      <c r="B176" s="20"/>
      <c r="C176" s="20"/>
      <c r="D176" s="135" t="s">
        <v>930</v>
      </c>
      <c r="E176" s="132" t="s">
        <v>935</v>
      </c>
      <c r="F176" s="133" t="s">
        <v>47</v>
      </c>
      <c r="G176" s="134"/>
      <c r="H176" s="133"/>
      <c r="I176" s="22"/>
      <c r="J176" s="139"/>
      <c r="K176" s="162"/>
      <c r="L176" s="36"/>
    </row>
    <row r="177" spans="1:12" x14ac:dyDescent="0.2">
      <c r="A177" s="20"/>
      <c r="B177" s="20"/>
      <c r="C177" s="20"/>
      <c r="D177" s="135" t="s">
        <v>930</v>
      </c>
      <c r="E177" s="132" t="s">
        <v>936</v>
      </c>
      <c r="F177" s="133">
        <v>26</v>
      </c>
      <c r="G177" s="134"/>
      <c r="H177" s="133"/>
      <c r="I177" s="22"/>
      <c r="J177" s="139"/>
      <c r="K177" s="162"/>
      <c r="L177" s="36"/>
    </row>
    <row r="178" spans="1:12" s="56" customFormat="1" x14ac:dyDescent="0.25">
      <c r="A178" s="53">
        <v>12</v>
      </c>
      <c r="B178" s="53" t="s">
        <v>760</v>
      </c>
      <c r="C178" s="53" t="s">
        <v>937</v>
      </c>
      <c r="D178" s="12" t="s">
        <v>938</v>
      </c>
      <c r="E178" s="12"/>
      <c r="F178" s="13">
        <v>2892</v>
      </c>
      <c r="G178" s="14">
        <v>2</v>
      </c>
      <c r="H178" s="14">
        <v>3</v>
      </c>
      <c r="I178" s="54" t="s">
        <v>939</v>
      </c>
      <c r="J178" s="54" t="s">
        <v>40</v>
      </c>
      <c r="K178" s="158" t="s">
        <v>221</v>
      </c>
      <c r="L178" s="158" t="s">
        <v>269</v>
      </c>
    </row>
    <row r="179" spans="1:12" s="56" customFormat="1" x14ac:dyDescent="0.2">
      <c r="A179" s="57"/>
      <c r="B179" s="57"/>
      <c r="C179" s="57"/>
      <c r="D179" s="112" t="s">
        <v>940</v>
      </c>
      <c r="E179" s="112" t="s">
        <v>940</v>
      </c>
      <c r="F179" s="109">
        <v>503</v>
      </c>
      <c r="G179" s="30"/>
      <c r="H179" s="30"/>
      <c r="I179" s="85"/>
      <c r="J179" s="59"/>
      <c r="K179" s="163"/>
      <c r="L179" s="60"/>
    </row>
    <row r="180" spans="1:12" s="56" customFormat="1" x14ac:dyDescent="0.2">
      <c r="A180" s="57"/>
      <c r="B180" s="57"/>
      <c r="C180" s="57"/>
      <c r="D180" s="112" t="s">
        <v>940</v>
      </c>
      <c r="E180" s="112" t="s">
        <v>941</v>
      </c>
      <c r="F180" s="109">
        <v>668</v>
      </c>
      <c r="G180" s="30"/>
      <c r="H180" s="30"/>
      <c r="I180" s="85"/>
      <c r="J180" s="59"/>
      <c r="K180" s="163"/>
      <c r="L180" s="60"/>
    </row>
    <row r="181" spans="1:12" s="56" customFormat="1" x14ac:dyDescent="0.2">
      <c r="A181" s="57"/>
      <c r="B181" s="57"/>
      <c r="C181" s="57"/>
      <c r="D181" s="112" t="s">
        <v>940</v>
      </c>
      <c r="E181" s="112" t="s">
        <v>942</v>
      </c>
      <c r="F181" s="109">
        <v>506</v>
      </c>
      <c r="G181" s="30"/>
      <c r="H181" s="30"/>
      <c r="I181" s="85"/>
      <c r="J181" s="59"/>
      <c r="K181" s="163"/>
      <c r="L181" s="60"/>
    </row>
    <row r="182" spans="1:12" s="56" customFormat="1" x14ac:dyDescent="0.2">
      <c r="A182" s="57"/>
      <c r="B182" s="57"/>
      <c r="C182" s="57"/>
      <c r="D182" s="112" t="s">
        <v>940</v>
      </c>
      <c r="E182" s="112" t="s">
        <v>943</v>
      </c>
      <c r="F182" s="109">
        <v>15</v>
      </c>
      <c r="G182" s="30"/>
      <c r="H182" s="30"/>
      <c r="I182" s="85"/>
      <c r="J182" s="59"/>
      <c r="K182" s="163"/>
      <c r="L182" s="60"/>
    </row>
    <row r="183" spans="1:12" s="56" customFormat="1" x14ac:dyDescent="0.2">
      <c r="A183" s="57"/>
      <c r="B183" s="57"/>
      <c r="C183" s="57"/>
      <c r="D183" s="112" t="s">
        <v>940</v>
      </c>
      <c r="E183" s="112" t="s">
        <v>944</v>
      </c>
      <c r="F183" s="109">
        <v>558</v>
      </c>
      <c r="G183" s="30"/>
      <c r="H183" s="30"/>
      <c r="I183" s="85"/>
      <c r="J183" s="59"/>
      <c r="K183" s="163"/>
      <c r="L183" s="60"/>
    </row>
    <row r="184" spans="1:12" s="56" customFormat="1" x14ac:dyDescent="0.2">
      <c r="A184" s="57"/>
      <c r="B184" s="57"/>
      <c r="C184" s="57"/>
      <c r="D184" s="112" t="s">
        <v>940</v>
      </c>
      <c r="E184" s="112" t="s">
        <v>945</v>
      </c>
      <c r="F184" s="109">
        <v>50</v>
      </c>
      <c r="G184" s="30"/>
      <c r="H184" s="30"/>
      <c r="I184" s="85"/>
      <c r="J184" s="59"/>
      <c r="K184" s="163"/>
      <c r="L184" s="60"/>
    </row>
    <row r="185" spans="1:12" s="56" customFormat="1" x14ac:dyDescent="0.2">
      <c r="A185" s="57"/>
      <c r="B185" s="57"/>
      <c r="C185" s="57"/>
      <c r="D185" s="112" t="s">
        <v>940</v>
      </c>
      <c r="E185" s="112" t="s">
        <v>946</v>
      </c>
      <c r="F185" s="109">
        <v>333</v>
      </c>
      <c r="G185" s="30"/>
      <c r="H185" s="30"/>
      <c r="I185" s="85"/>
      <c r="J185" s="59"/>
      <c r="K185" s="163"/>
      <c r="L185" s="60"/>
    </row>
    <row r="186" spans="1:12" s="56" customFormat="1" x14ac:dyDescent="0.2">
      <c r="A186" s="57"/>
      <c r="B186" s="57"/>
      <c r="C186" s="57"/>
      <c r="D186" s="112" t="s">
        <v>940</v>
      </c>
      <c r="E186" s="112" t="s">
        <v>947</v>
      </c>
      <c r="F186" s="109">
        <v>0</v>
      </c>
      <c r="G186" s="30"/>
      <c r="H186" s="30"/>
      <c r="I186" s="85"/>
      <c r="J186" s="59"/>
      <c r="K186" s="163"/>
      <c r="L186" s="60"/>
    </row>
    <row r="187" spans="1:12" s="56" customFormat="1" x14ac:dyDescent="0.2">
      <c r="A187" s="57"/>
      <c r="B187" s="57"/>
      <c r="C187" s="57"/>
      <c r="D187" s="112" t="s">
        <v>948</v>
      </c>
      <c r="E187" s="112" t="s">
        <v>948</v>
      </c>
      <c r="F187" s="88">
        <v>57</v>
      </c>
      <c r="G187" s="30"/>
      <c r="H187" s="30"/>
      <c r="I187" s="85"/>
      <c r="J187" s="59"/>
      <c r="K187" s="163"/>
      <c r="L187" s="60"/>
    </row>
    <row r="188" spans="1:12" s="56" customFormat="1" x14ac:dyDescent="0.2">
      <c r="A188" s="57"/>
      <c r="B188" s="57"/>
      <c r="C188" s="57"/>
      <c r="D188" s="112" t="s">
        <v>948</v>
      </c>
      <c r="E188" s="112" t="s">
        <v>949</v>
      </c>
      <c r="F188" s="88">
        <v>24</v>
      </c>
      <c r="G188" s="30"/>
      <c r="H188" s="30"/>
      <c r="I188" s="85"/>
      <c r="J188" s="59"/>
      <c r="K188" s="163"/>
      <c r="L188" s="60"/>
    </row>
    <row r="189" spans="1:12" s="56" customFormat="1" x14ac:dyDescent="0.2">
      <c r="A189" s="57"/>
      <c r="B189" s="57"/>
      <c r="C189" s="57"/>
      <c r="D189" s="112" t="s">
        <v>948</v>
      </c>
      <c r="E189" s="112" t="s">
        <v>950</v>
      </c>
      <c r="F189" s="88">
        <v>57</v>
      </c>
      <c r="G189" s="30"/>
      <c r="H189" s="30"/>
      <c r="I189" s="85"/>
      <c r="J189" s="59"/>
      <c r="K189" s="163"/>
      <c r="L189" s="60"/>
    </row>
    <row r="190" spans="1:12" s="56" customFormat="1" x14ac:dyDescent="0.2">
      <c r="A190" s="57"/>
      <c r="B190" s="57"/>
      <c r="C190" s="57"/>
      <c r="D190" s="112" t="s">
        <v>948</v>
      </c>
      <c r="E190" s="112" t="s">
        <v>951</v>
      </c>
      <c r="F190" s="88">
        <v>16</v>
      </c>
      <c r="G190" s="30"/>
      <c r="H190" s="30"/>
      <c r="I190" s="85"/>
      <c r="J190" s="59"/>
      <c r="K190" s="163"/>
      <c r="L190" s="60"/>
    </row>
    <row r="191" spans="1:12" s="56" customFormat="1" x14ac:dyDescent="0.2">
      <c r="A191" s="57"/>
      <c r="B191" s="57"/>
      <c r="C191" s="57"/>
      <c r="D191" s="112" t="s">
        <v>948</v>
      </c>
      <c r="E191" s="112" t="s">
        <v>952</v>
      </c>
      <c r="F191" s="88">
        <v>91</v>
      </c>
      <c r="G191" s="30"/>
      <c r="H191" s="30"/>
      <c r="I191" s="85"/>
      <c r="J191" s="59"/>
      <c r="K191" s="163"/>
      <c r="L191" s="60"/>
    </row>
    <row r="192" spans="1:12" s="56" customFormat="1" x14ac:dyDescent="0.2">
      <c r="A192" s="57"/>
      <c r="B192" s="57"/>
      <c r="C192" s="57"/>
      <c r="D192" s="112" t="s">
        <v>948</v>
      </c>
      <c r="E192" s="112" t="s">
        <v>953</v>
      </c>
      <c r="F192" s="88">
        <v>14</v>
      </c>
      <c r="G192" s="30"/>
      <c r="H192" s="30"/>
      <c r="I192" s="85"/>
      <c r="J192" s="59"/>
      <c r="K192" s="163"/>
      <c r="L192" s="60"/>
    </row>
    <row r="193" spans="1:12" s="56" customFormat="1" x14ac:dyDescent="0.25">
      <c r="A193" s="53">
        <v>13</v>
      </c>
      <c r="B193" s="53" t="s">
        <v>760</v>
      </c>
      <c r="C193" s="53" t="s">
        <v>937</v>
      </c>
      <c r="D193" s="12" t="s">
        <v>954</v>
      </c>
      <c r="E193" s="12"/>
      <c r="F193" s="13">
        <f>SUM(F194:F197)</f>
        <v>1767</v>
      </c>
      <c r="G193" s="14">
        <v>2</v>
      </c>
      <c r="H193" s="14">
        <v>3</v>
      </c>
      <c r="I193" s="54" t="s">
        <v>1545</v>
      </c>
      <c r="J193" s="54" t="s">
        <v>39</v>
      </c>
      <c r="K193" s="158" t="s">
        <v>221</v>
      </c>
      <c r="L193" s="158" t="s">
        <v>269</v>
      </c>
    </row>
    <row r="194" spans="1:12" s="56" customFormat="1" x14ac:dyDescent="0.2">
      <c r="A194" s="57"/>
      <c r="B194" s="57"/>
      <c r="C194" s="57"/>
      <c r="D194" s="112" t="s">
        <v>954</v>
      </c>
      <c r="E194" s="112" t="s">
        <v>955</v>
      </c>
      <c r="F194" s="88">
        <v>603</v>
      </c>
      <c r="G194" s="109"/>
      <c r="H194" s="88"/>
      <c r="I194" s="85"/>
      <c r="J194" s="59"/>
      <c r="K194" s="163"/>
      <c r="L194" s="60"/>
    </row>
    <row r="195" spans="1:12" s="56" customFormat="1" x14ac:dyDescent="0.2">
      <c r="A195" s="57"/>
      <c r="B195" s="57"/>
      <c r="C195" s="57"/>
      <c r="D195" s="112" t="s">
        <v>954</v>
      </c>
      <c r="E195" s="112" t="s">
        <v>956</v>
      </c>
      <c r="F195" s="88">
        <v>624</v>
      </c>
      <c r="G195" s="109"/>
      <c r="H195" s="88"/>
      <c r="I195" s="85"/>
      <c r="J195" s="59"/>
      <c r="K195" s="163"/>
      <c r="L195" s="60"/>
    </row>
    <row r="196" spans="1:12" s="56" customFormat="1" x14ac:dyDescent="0.2">
      <c r="A196" s="57"/>
      <c r="B196" s="57"/>
      <c r="C196" s="57"/>
      <c r="D196" s="112" t="s">
        <v>954</v>
      </c>
      <c r="E196" s="112" t="s">
        <v>957</v>
      </c>
      <c r="F196" s="88">
        <v>208</v>
      </c>
      <c r="G196" s="109"/>
      <c r="H196" s="88"/>
      <c r="I196" s="85"/>
      <c r="J196" s="59"/>
      <c r="K196" s="163"/>
      <c r="L196" s="60"/>
    </row>
    <row r="197" spans="1:12" s="56" customFormat="1" x14ac:dyDescent="0.2">
      <c r="A197" s="57"/>
      <c r="B197" s="57"/>
      <c r="C197" s="57"/>
      <c r="D197" s="112" t="s">
        <v>954</v>
      </c>
      <c r="E197" s="112" t="s">
        <v>958</v>
      </c>
      <c r="F197" s="88">
        <v>332</v>
      </c>
      <c r="G197" s="109"/>
      <c r="H197" s="88"/>
      <c r="I197" s="85"/>
      <c r="J197" s="59"/>
      <c r="K197" s="163"/>
      <c r="L197" s="60"/>
    </row>
    <row r="198" spans="1:12" s="56" customFormat="1" x14ac:dyDescent="0.25">
      <c r="A198" s="53">
        <v>14</v>
      </c>
      <c r="B198" s="53" t="s">
        <v>760</v>
      </c>
      <c r="C198" s="53" t="s">
        <v>937</v>
      </c>
      <c r="D198" s="12" t="s">
        <v>959</v>
      </c>
      <c r="E198" s="12"/>
      <c r="F198" s="13">
        <f>SUM(F199:F200)+2104</f>
        <v>6204</v>
      </c>
      <c r="G198" s="14">
        <v>5</v>
      </c>
      <c r="H198" s="14">
        <v>7</v>
      </c>
      <c r="I198" s="54" t="s">
        <v>1546</v>
      </c>
      <c r="J198" s="54" t="s">
        <v>39</v>
      </c>
      <c r="K198" s="158" t="s">
        <v>221</v>
      </c>
      <c r="L198" s="158" t="s">
        <v>269</v>
      </c>
    </row>
    <row r="199" spans="1:12" s="56" customFormat="1" x14ac:dyDescent="0.2">
      <c r="A199" s="57"/>
      <c r="B199" s="57"/>
      <c r="C199" s="57"/>
      <c r="D199" s="112" t="s">
        <v>960</v>
      </c>
      <c r="E199" s="112" t="s">
        <v>960</v>
      </c>
      <c r="F199" s="88">
        <v>3590</v>
      </c>
      <c r="G199" s="142"/>
      <c r="H199" s="142"/>
      <c r="I199" s="85"/>
      <c r="J199" s="59"/>
      <c r="K199" s="163"/>
      <c r="L199" s="60"/>
    </row>
    <row r="200" spans="1:12" s="56" customFormat="1" x14ac:dyDescent="0.2">
      <c r="A200" s="57"/>
      <c r="B200" s="57"/>
      <c r="C200" s="57"/>
      <c r="D200" s="112" t="s">
        <v>960</v>
      </c>
      <c r="E200" s="112" t="s">
        <v>961</v>
      </c>
      <c r="F200" s="88">
        <v>510</v>
      </c>
      <c r="G200" s="142"/>
      <c r="H200" s="142"/>
      <c r="I200" s="85"/>
      <c r="J200" s="59"/>
      <c r="K200" s="163"/>
      <c r="L200" s="60"/>
    </row>
    <row r="201" spans="1:12" s="56" customFormat="1" x14ac:dyDescent="0.2">
      <c r="A201" s="57"/>
      <c r="B201" s="57"/>
      <c r="C201" s="57"/>
      <c r="D201" s="112" t="s">
        <v>962</v>
      </c>
      <c r="E201" s="112" t="s">
        <v>962</v>
      </c>
      <c r="F201" s="88">
        <v>2104</v>
      </c>
      <c r="G201" s="113"/>
      <c r="H201" s="113"/>
      <c r="I201" s="85"/>
      <c r="J201" s="59"/>
      <c r="K201" s="163"/>
      <c r="L201" s="60"/>
    </row>
  </sheetData>
  <mergeCells count="2">
    <mergeCell ref="G96:H96"/>
    <mergeCell ref="G106:H10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98"/>
  <sheetViews>
    <sheetView topLeftCell="A170" zoomScale="90" zoomScaleNormal="90" workbookViewId="0">
      <selection activeCell="I201" sqref="I201"/>
    </sheetView>
  </sheetViews>
  <sheetFormatPr defaultRowHeight="12" x14ac:dyDescent="0.2"/>
  <cols>
    <col min="1" max="1" width="7.140625" style="155" customWidth="1"/>
    <col min="2" max="2" width="25.5703125" style="155" customWidth="1"/>
    <col min="3" max="3" width="16.42578125" style="155" customWidth="1"/>
    <col min="4" max="4" width="16" style="155" customWidth="1"/>
    <col min="5" max="5" width="14.140625" style="155" customWidth="1"/>
    <col min="6" max="6" width="7.85546875" style="155" customWidth="1"/>
    <col min="7" max="7" width="6.5703125" style="155" customWidth="1"/>
    <col min="8" max="8" width="6" style="155" customWidth="1"/>
    <col min="9" max="9" width="29" style="155" customWidth="1"/>
    <col min="10" max="10" width="29.140625" style="155" customWidth="1"/>
    <col min="11" max="11" width="19.85546875" style="155" customWidth="1"/>
    <col min="12" max="12" width="26.42578125" style="155" customWidth="1"/>
    <col min="13" max="16384" width="9.140625" style="155"/>
  </cols>
  <sheetData>
    <row r="1" spans="1:12" ht="73.5" customHeight="1" x14ac:dyDescent="0.2">
      <c r="A1" s="40" t="s">
        <v>0</v>
      </c>
      <c r="B1" s="40" t="s">
        <v>1</v>
      </c>
      <c r="C1" s="40" t="s">
        <v>2</v>
      </c>
      <c r="D1" s="41" t="s">
        <v>42</v>
      </c>
      <c r="E1" s="40" t="s">
        <v>43</v>
      </c>
      <c r="F1" s="42" t="s">
        <v>44</v>
      </c>
      <c r="G1" s="42" t="s">
        <v>45</v>
      </c>
      <c r="H1" s="42" t="s">
        <v>46</v>
      </c>
      <c r="I1" s="43" t="s">
        <v>3</v>
      </c>
      <c r="J1" s="43" t="s">
        <v>41</v>
      </c>
      <c r="K1" s="44" t="s">
        <v>38</v>
      </c>
      <c r="L1" s="44" t="s">
        <v>267</v>
      </c>
    </row>
    <row r="2" spans="1:12" x14ac:dyDescent="0.2">
      <c r="A2" s="149">
        <v>1</v>
      </c>
      <c r="B2" s="149" t="s">
        <v>963</v>
      </c>
      <c r="C2" s="149" t="s">
        <v>964</v>
      </c>
      <c r="D2" s="150" t="s">
        <v>965</v>
      </c>
      <c r="E2" s="150" t="s">
        <v>966</v>
      </c>
      <c r="F2" s="151">
        <v>72</v>
      </c>
      <c r="G2" s="152">
        <v>1</v>
      </c>
      <c r="H2" s="152">
        <v>1</v>
      </c>
      <c r="I2" s="153" t="s">
        <v>1547</v>
      </c>
      <c r="J2" s="153" t="s">
        <v>40</v>
      </c>
      <c r="K2" s="154" t="s">
        <v>221</v>
      </c>
      <c r="L2" s="154" t="s">
        <v>268</v>
      </c>
    </row>
    <row r="3" spans="1:12" x14ac:dyDescent="0.2">
      <c r="A3" s="149">
        <v>2</v>
      </c>
      <c r="B3" s="149" t="s">
        <v>963</v>
      </c>
      <c r="C3" s="149" t="s">
        <v>964</v>
      </c>
      <c r="D3" s="150" t="s">
        <v>967</v>
      </c>
      <c r="E3" s="150"/>
      <c r="F3" s="151">
        <v>388</v>
      </c>
      <c r="G3" s="152">
        <v>1</v>
      </c>
      <c r="H3" s="152">
        <v>1</v>
      </c>
      <c r="I3" s="153" t="s">
        <v>1548</v>
      </c>
      <c r="J3" s="153" t="s">
        <v>39</v>
      </c>
      <c r="K3" s="154" t="s">
        <v>221</v>
      </c>
      <c r="L3" s="154" t="s">
        <v>270</v>
      </c>
    </row>
    <row r="4" spans="1:12" x14ac:dyDescent="0.2">
      <c r="A4" s="48"/>
      <c r="B4" s="48"/>
      <c r="C4" s="48"/>
      <c r="D4" s="111" t="s">
        <v>967</v>
      </c>
      <c r="E4" s="111" t="s">
        <v>967</v>
      </c>
      <c r="F4" s="94">
        <v>260</v>
      </c>
      <c r="G4" s="99"/>
      <c r="H4" s="99"/>
      <c r="I4" s="96"/>
      <c r="J4" s="23"/>
      <c r="K4" s="146"/>
      <c r="L4" s="24"/>
    </row>
    <row r="5" spans="1:12" x14ac:dyDescent="0.2">
      <c r="A5" s="48"/>
      <c r="B5" s="48"/>
      <c r="C5" s="48"/>
      <c r="D5" s="111" t="s">
        <v>967</v>
      </c>
      <c r="E5" s="111" t="s">
        <v>968</v>
      </c>
      <c r="F5" s="94">
        <v>29</v>
      </c>
      <c r="G5" s="99"/>
      <c r="H5" s="99"/>
      <c r="I5" s="96"/>
      <c r="J5" s="23"/>
      <c r="K5" s="146"/>
      <c r="L5" s="24"/>
    </row>
    <row r="6" spans="1:12" x14ac:dyDescent="0.2">
      <c r="A6" s="48"/>
      <c r="B6" s="48"/>
      <c r="C6" s="48"/>
      <c r="D6" s="111" t="s">
        <v>967</v>
      </c>
      <c r="E6" s="111" t="s">
        <v>969</v>
      </c>
      <c r="F6" s="94" t="s">
        <v>47</v>
      </c>
      <c r="G6" s="99"/>
      <c r="H6" s="99"/>
      <c r="I6" s="96"/>
      <c r="J6" s="23"/>
      <c r="K6" s="146"/>
      <c r="L6" s="24"/>
    </row>
    <row r="7" spans="1:12" x14ac:dyDescent="0.2">
      <c r="A7" s="48"/>
      <c r="B7" s="48"/>
      <c r="C7" s="48"/>
      <c r="D7" s="111" t="s">
        <v>967</v>
      </c>
      <c r="E7" s="111" t="s">
        <v>970</v>
      </c>
      <c r="F7" s="94">
        <v>93</v>
      </c>
      <c r="G7" s="99"/>
      <c r="H7" s="99"/>
      <c r="I7" s="96"/>
      <c r="J7" s="23"/>
      <c r="K7" s="146"/>
      <c r="L7" s="24"/>
    </row>
    <row r="8" spans="1:12" x14ac:dyDescent="0.2">
      <c r="A8" s="149">
        <v>3</v>
      </c>
      <c r="B8" s="149" t="s">
        <v>963</v>
      </c>
      <c r="C8" s="149" t="s">
        <v>964</v>
      </c>
      <c r="D8" s="150" t="s">
        <v>971</v>
      </c>
      <c r="E8" s="150"/>
      <c r="F8" s="151">
        <f>SUM(F9:F10)+379+129</f>
        <v>896</v>
      </c>
      <c r="G8" s="152">
        <v>3</v>
      </c>
      <c r="H8" s="152">
        <v>3</v>
      </c>
      <c r="I8" s="153"/>
      <c r="J8" s="153"/>
      <c r="K8" s="154"/>
      <c r="L8" s="156"/>
    </row>
    <row r="9" spans="1:12" x14ac:dyDescent="0.2">
      <c r="A9" s="48"/>
      <c r="B9" s="48"/>
      <c r="C9" s="48"/>
      <c r="D9" s="111" t="s">
        <v>972</v>
      </c>
      <c r="E9" s="111" t="s">
        <v>972</v>
      </c>
      <c r="F9" s="94">
        <v>349</v>
      </c>
      <c r="G9" s="99"/>
      <c r="H9" s="99"/>
      <c r="I9" s="62" t="s">
        <v>1555</v>
      </c>
      <c r="J9" s="62" t="s">
        <v>40</v>
      </c>
      <c r="K9" s="43" t="s">
        <v>221</v>
      </c>
      <c r="L9" s="43" t="s">
        <v>238</v>
      </c>
    </row>
    <row r="10" spans="1:12" x14ac:dyDescent="0.2">
      <c r="A10" s="48"/>
      <c r="B10" s="48"/>
      <c r="C10" s="48"/>
      <c r="D10" s="111" t="s">
        <v>972</v>
      </c>
      <c r="E10" s="111" t="s">
        <v>973</v>
      </c>
      <c r="F10" s="94">
        <v>39</v>
      </c>
      <c r="G10" s="99"/>
      <c r="H10" s="99"/>
      <c r="I10" s="96"/>
      <c r="J10" s="23"/>
      <c r="K10" s="146"/>
      <c r="L10" s="24"/>
    </row>
    <row r="11" spans="1:12" x14ac:dyDescent="0.2">
      <c r="A11" s="48"/>
      <c r="B11" s="48"/>
      <c r="C11" s="48"/>
      <c r="D11" s="111" t="s">
        <v>974</v>
      </c>
      <c r="E11" s="111" t="s">
        <v>975</v>
      </c>
      <c r="F11" s="94">
        <v>21</v>
      </c>
      <c r="G11" s="99"/>
      <c r="H11" s="99"/>
      <c r="I11" s="96"/>
      <c r="J11" s="23"/>
      <c r="K11" s="146"/>
      <c r="L11" s="24"/>
    </row>
    <row r="12" spans="1:12" x14ac:dyDescent="0.2">
      <c r="A12" s="48"/>
      <c r="B12" s="48"/>
      <c r="C12" s="48"/>
      <c r="D12" s="111" t="s">
        <v>974</v>
      </c>
      <c r="E12" s="111" t="s">
        <v>974</v>
      </c>
      <c r="F12" s="94">
        <v>53</v>
      </c>
      <c r="G12" s="7"/>
      <c r="H12" s="7"/>
      <c r="I12" s="96"/>
      <c r="J12" s="23"/>
      <c r="K12" s="146"/>
      <c r="L12" s="24"/>
    </row>
    <row r="13" spans="1:12" x14ac:dyDescent="0.2">
      <c r="A13" s="48"/>
      <c r="B13" s="48"/>
      <c r="C13" s="48"/>
      <c r="D13" s="111" t="s">
        <v>974</v>
      </c>
      <c r="E13" s="111" t="s">
        <v>976</v>
      </c>
      <c r="F13" s="94">
        <v>171</v>
      </c>
      <c r="G13" s="7"/>
      <c r="H13" s="7"/>
      <c r="I13" s="96"/>
      <c r="J13" s="23"/>
      <c r="K13" s="146"/>
      <c r="L13" s="24"/>
    </row>
    <row r="14" spans="1:12" x14ac:dyDescent="0.2">
      <c r="A14" s="48"/>
      <c r="B14" s="48"/>
      <c r="C14" s="48"/>
      <c r="D14" s="111" t="s">
        <v>974</v>
      </c>
      <c r="E14" s="111" t="s">
        <v>487</v>
      </c>
      <c r="F14" s="94">
        <v>32</v>
      </c>
      <c r="G14" s="99"/>
      <c r="H14" s="99"/>
      <c r="I14" s="96"/>
      <c r="J14" s="23"/>
      <c r="K14" s="146"/>
      <c r="L14" s="24"/>
    </row>
    <row r="15" spans="1:12" x14ac:dyDescent="0.2">
      <c r="A15" s="48"/>
      <c r="B15" s="48"/>
      <c r="C15" s="48"/>
      <c r="D15" s="111" t="s">
        <v>974</v>
      </c>
      <c r="E15" s="111" t="s">
        <v>977</v>
      </c>
      <c r="F15" s="94">
        <v>59</v>
      </c>
      <c r="G15" s="99"/>
      <c r="H15" s="99"/>
      <c r="I15" s="62" t="s">
        <v>1556</v>
      </c>
      <c r="J15" s="62" t="s">
        <v>40</v>
      </c>
      <c r="K15" s="43" t="s">
        <v>221</v>
      </c>
      <c r="L15" s="43" t="s">
        <v>269</v>
      </c>
    </row>
    <row r="16" spans="1:12" x14ac:dyDescent="0.2">
      <c r="A16" s="48"/>
      <c r="B16" s="48"/>
      <c r="C16" s="48"/>
      <c r="D16" s="111" t="s">
        <v>974</v>
      </c>
      <c r="E16" s="111" t="s">
        <v>978</v>
      </c>
      <c r="F16" s="94">
        <v>43</v>
      </c>
      <c r="G16" s="99"/>
      <c r="H16" s="99"/>
      <c r="I16" s="96"/>
      <c r="J16" s="23"/>
      <c r="K16" s="146"/>
      <c r="L16" s="24"/>
    </row>
    <row r="17" spans="1:12" x14ac:dyDescent="0.2">
      <c r="A17" s="48"/>
      <c r="B17" s="48"/>
      <c r="C17" s="48"/>
      <c r="D17" s="111" t="s">
        <v>979</v>
      </c>
      <c r="E17" s="111" t="s">
        <v>979</v>
      </c>
      <c r="F17" s="94">
        <v>55</v>
      </c>
      <c r="G17" s="100"/>
      <c r="H17" s="100"/>
      <c r="I17" s="96"/>
      <c r="J17" s="23"/>
      <c r="K17" s="146"/>
      <c r="L17" s="24"/>
    </row>
    <row r="18" spans="1:12" x14ac:dyDescent="0.2">
      <c r="A18" s="48"/>
      <c r="B18" s="48"/>
      <c r="C18" s="48"/>
      <c r="D18" s="111" t="s">
        <v>979</v>
      </c>
      <c r="E18" s="111" t="s">
        <v>980</v>
      </c>
      <c r="F18" s="94">
        <v>21</v>
      </c>
      <c r="G18" s="100"/>
      <c r="H18" s="100"/>
      <c r="I18" s="96"/>
      <c r="J18" s="23"/>
      <c r="K18" s="146"/>
      <c r="L18" s="24"/>
    </row>
    <row r="19" spans="1:12" x14ac:dyDescent="0.2">
      <c r="A19" s="48"/>
      <c r="B19" s="48"/>
      <c r="C19" s="48"/>
      <c r="D19" s="111" t="s">
        <v>979</v>
      </c>
      <c r="E19" s="111" t="s">
        <v>981</v>
      </c>
      <c r="F19" s="94">
        <v>20</v>
      </c>
      <c r="G19" s="100"/>
      <c r="H19" s="100"/>
      <c r="I19" s="96"/>
      <c r="J19" s="23"/>
      <c r="K19" s="146"/>
      <c r="L19" s="24"/>
    </row>
    <row r="20" spans="1:12" x14ac:dyDescent="0.2">
      <c r="A20" s="48"/>
      <c r="B20" s="48"/>
      <c r="C20" s="48"/>
      <c r="D20" s="111" t="s">
        <v>979</v>
      </c>
      <c r="E20" s="111" t="s">
        <v>982</v>
      </c>
      <c r="F20" s="94">
        <v>24</v>
      </c>
      <c r="G20" s="100"/>
      <c r="H20" s="100"/>
      <c r="I20" s="62" t="s">
        <v>1557</v>
      </c>
      <c r="J20" s="62" t="s">
        <v>40</v>
      </c>
      <c r="K20" s="43" t="s">
        <v>221</v>
      </c>
      <c r="L20" s="43" t="s">
        <v>269</v>
      </c>
    </row>
    <row r="21" spans="1:12" x14ac:dyDescent="0.2">
      <c r="A21" s="48"/>
      <c r="B21" s="48"/>
      <c r="C21" s="48"/>
      <c r="D21" s="111" t="s">
        <v>979</v>
      </c>
      <c r="E21" s="111" t="s">
        <v>983</v>
      </c>
      <c r="F21" s="94" t="s">
        <v>47</v>
      </c>
      <c r="G21" s="100"/>
      <c r="H21" s="100"/>
      <c r="I21" s="96"/>
      <c r="J21" s="23"/>
      <c r="K21" s="146"/>
      <c r="L21" s="24"/>
    </row>
    <row r="22" spans="1:12" x14ac:dyDescent="0.2">
      <c r="A22" s="48"/>
      <c r="B22" s="48"/>
      <c r="C22" s="48"/>
      <c r="D22" s="111" t="s">
        <v>979</v>
      </c>
      <c r="E22" s="111" t="s">
        <v>984</v>
      </c>
      <c r="F22" s="94">
        <v>0</v>
      </c>
      <c r="G22" s="100"/>
      <c r="H22" s="100"/>
      <c r="I22" s="96"/>
      <c r="J22" s="23"/>
      <c r="K22" s="146"/>
      <c r="L22" s="24"/>
    </row>
    <row r="23" spans="1:12" x14ac:dyDescent="0.2">
      <c r="A23" s="149">
        <v>4</v>
      </c>
      <c r="B23" s="149" t="s">
        <v>963</v>
      </c>
      <c r="C23" s="149" t="s">
        <v>985</v>
      </c>
      <c r="D23" s="150" t="s">
        <v>986</v>
      </c>
      <c r="E23" s="150"/>
      <c r="F23" s="151">
        <f>SUM(F24:F27)+190</f>
        <v>654</v>
      </c>
      <c r="G23" s="152">
        <v>1</v>
      </c>
      <c r="H23" s="152">
        <v>3</v>
      </c>
      <c r="I23" s="153" t="s">
        <v>1558</v>
      </c>
      <c r="J23" s="153" t="s">
        <v>39</v>
      </c>
      <c r="K23" s="154" t="s">
        <v>221</v>
      </c>
      <c r="L23" s="154" t="s">
        <v>238</v>
      </c>
    </row>
    <row r="24" spans="1:12" x14ac:dyDescent="0.2">
      <c r="A24" s="48"/>
      <c r="B24" s="48"/>
      <c r="C24" s="48"/>
      <c r="D24" s="111" t="s">
        <v>987</v>
      </c>
      <c r="E24" s="111" t="s">
        <v>988</v>
      </c>
      <c r="F24" s="94">
        <v>108</v>
      </c>
      <c r="G24" s="99"/>
      <c r="H24" s="99"/>
      <c r="I24" s="96"/>
      <c r="J24" s="23"/>
      <c r="K24" s="146"/>
      <c r="L24" s="24"/>
    </row>
    <row r="25" spans="1:12" x14ac:dyDescent="0.2">
      <c r="A25" s="48"/>
      <c r="B25" s="48"/>
      <c r="C25" s="48"/>
      <c r="D25" s="111" t="s">
        <v>987</v>
      </c>
      <c r="E25" s="111" t="s">
        <v>987</v>
      </c>
      <c r="F25" s="94">
        <v>180</v>
      </c>
      <c r="G25" s="99"/>
      <c r="H25" s="99"/>
      <c r="I25" s="96"/>
      <c r="J25" s="23"/>
      <c r="K25" s="146"/>
      <c r="L25" s="24"/>
    </row>
    <row r="26" spans="1:12" x14ac:dyDescent="0.2">
      <c r="A26" s="48"/>
      <c r="B26" s="48"/>
      <c r="C26" s="48"/>
      <c r="D26" s="111" t="s">
        <v>987</v>
      </c>
      <c r="E26" s="111" t="s">
        <v>989</v>
      </c>
      <c r="F26" s="94">
        <v>148</v>
      </c>
      <c r="G26" s="99"/>
      <c r="H26" s="99"/>
      <c r="I26" s="96"/>
      <c r="J26" s="23"/>
      <c r="K26" s="146"/>
      <c r="L26" s="24"/>
    </row>
    <row r="27" spans="1:12" x14ac:dyDescent="0.2">
      <c r="A27" s="48"/>
      <c r="B27" s="48"/>
      <c r="C27" s="48"/>
      <c r="D27" s="111" t="s">
        <v>987</v>
      </c>
      <c r="E27" s="111" t="s">
        <v>990</v>
      </c>
      <c r="F27" s="94">
        <v>28</v>
      </c>
      <c r="G27" s="99"/>
      <c r="H27" s="99"/>
      <c r="I27" s="96"/>
      <c r="J27" s="23"/>
      <c r="K27" s="146"/>
      <c r="L27" s="24"/>
    </row>
    <row r="28" spans="1:12" x14ac:dyDescent="0.2">
      <c r="A28" s="48"/>
      <c r="B28" s="48"/>
      <c r="C28" s="48"/>
      <c r="D28" s="111" t="s">
        <v>991</v>
      </c>
      <c r="E28" s="111" t="s">
        <v>992</v>
      </c>
      <c r="F28" s="94">
        <v>156</v>
      </c>
      <c r="G28" s="99"/>
      <c r="H28" s="99"/>
      <c r="I28" s="96"/>
      <c r="J28" s="23"/>
      <c r="K28" s="146"/>
      <c r="L28" s="24"/>
    </row>
    <row r="29" spans="1:12" x14ac:dyDescent="0.2">
      <c r="A29" s="48"/>
      <c r="B29" s="48"/>
      <c r="C29" s="48"/>
      <c r="D29" s="117" t="s">
        <v>991</v>
      </c>
      <c r="E29" s="117" t="s">
        <v>993</v>
      </c>
      <c r="F29" s="94">
        <v>34</v>
      </c>
      <c r="G29" s="99"/>
      <c r="H29" s="99"/>
      <c r="I29" s="96"/>
      <c r="J29" s="23"/>
      <c r="K29" s="146"/>
      <c r="L29" s="24"/>
    </row>
    <row r="30" spans="1:12" x14ac:dyDescent="0.2">
      <c r="A30" s="149">
        <v>5</v>
      </c>
      <c r="B30" s="149" t="s">
        <v>963</v>
      </c>
      <c r="C30" s="149" t="s">
        <v>985</v>
      </c>
      <c r="D30" s="150" t="s">
        <v>994</v>
      </c>
      <c r="E30" s="150"/>
      <c r="F30" s="151">
        <f>SUM(F31:F34)</f>
        <v>520</v>
      </c>
      <c r="G30" s="152">
        <v>1</v>
      </c>
      <c r="H30" s="152">
        <v>2</v>
      </c>
      <c r="I30" s="153" t="s">
        <v>1559</v>
      </c>
      <c r="J30" s="153" t="s">
        <v>39</v>
      </c>
      <c r="K30" s="154" t="s">
        <v>221</v>
      </c>
      <c r="L30" s="154" t="s">
        <v>269</v>
      </c>
    </row>
    <row r="31" spans="1:12" x14ac:dyDescent="0.2">
      <c r="A31" s="48"/>
      <c r="B31" s="48"/>
      <c r="C31" s="48"/>
      <c r="D31" s="111" t="s">
        <v>994</v>
      </c>
      <c r="E31" s="111" t="s">
        <v>994</v>
      </c>
      <c r="F31" s="94">
        <v>262</v>
      </c>
      <c r="G31" s="99"/>
      <c r="H31" s="99"/>
      <c r="I31" s="96"/>
      <c r="J31" s="23"/>
      <c r="K31" s="146"/>
      <c r="L31" s="24"/>
    </row>
    <row r="32" spans="1:12" x14ac:dyDescent="0.2">
      <c r="A32" s="48"/>
      <c r="B32" s="48"/>
      <c r="C32" s="48"/>
      <c r="D32" s="111" t="s">
        <v>994</v>
      </c>
      <c r="E32" s="111" t="s">
        <v>995</v>
      </c>
      <c r="F32" s="94">
        <v>81</v>
      </c>
      <c r="G32" s="99"/>
      <c r="H32" s="99"/>
      <c r="I32" s="96"/>
      <c r="J32" s="23"/>
      <c r="K32" s="146"/>
      <c r="L32" s="24"/>
    </row>
    <row r="33" spans="1:12" x14ac:dyDescent="0.2">
      <c r="A33" s="48"/>
      <c r="B33" s="48"/>
      <c r="C33" s="48"/>
      <c r="D33" s="111" t="s">
        <v>994</v>
      </c>
      <c r="E33" s="111" t="s">
        <v>996</v>
      </c>
      <c r="F33" s="94">
        <v>143</v>
      </c>
      <c r="G33" s="99"/>
      <c r="H33" s="99"/>
      <c r="I33" s="96"/>
      <c r="J33" s="23"/>
      <c r="K33" s="146"/>
      <c r="L33" s="24"/>
    </row>
    <row r="34" spans="1:12" x14ac:dyDescent="0.2">
      <c r="A34" s="48"/>
      <c r="B34" s="48"/>
      <c r="C34" s="48"/>
      <c r="D34" s="111" t="s">
        <v>994</v>
      </c>
      <c r="E34" s="111" t="s">
        <v>997</v>
      </c>
      <c r="F34" s="94">
        <v>34</v>
      </c>
      <c r="G34" s="99"/>
      <c r="H34" s="99"/>
      <c r="I34" s="96"/>
      <c r="J34" s="23"/>
      <c r="K34" s="146"/>
      <c r="L34" s="24"/>
    </row>
    <row r="35" spans="1:12" s="173" customFormat="1" x14ac:dyDescent="0.2">
      <c r="A35" s="167">
        <v>6</v>
      </c>
      <c r="B35" s="167" t="s">
        <v>963</v>
      </c>
      <c r="C35" s="167" t="s">
        <v>985</v>
      </c>
      <c r="D35" s="168" t="s">
        <v>998</v>
      </c>
      <c r="E35" s="168"/>
      <c r="F35" s="169">
        <f>SUM(F36:F40)+52</f>
        <v>1283</v>
      </c>
      <c r="G35" s="170">
        <v>3</v>
      </c>
      <c r="H35" s="170">
        <v>5</v>
      </c>
      <c r="I35" s="171"/>
      <c r="J35" s="171"/>
      <c r="K35" s="172"/>
      <c r="L35" s="172"/>
    </row>
    <row r="36" spans="1:12" s="173" customFormat="1" x14ac:dyDescent="0.2">
      <c r="A36" s="57"/>
      <c r="B36" s="57"/>
      <c r="C36" s="57"/>
      <c r="D36" s="112" t="s">
        <v>999</v>
      </c>
      <c r="E36" s="112" t="s">
        <v>999</v>
      </c>
      <c r="F36" s="88">
        <v>705</v>
      </c>
      <c r="G36" s="113"/>
      <c r="H36" s="113"/>
      <c r="I36" s="63" t="s">
        <v>1560</v>
      </c>
      <c r="J36" s="63" t="s">
        <v>40</v>
      </c>
      <c r="K36" s="64" t="s">
        <v>221</v>
      </c>
      <c r="L36" s="64" t="s">
        <v>270</v>
      </c>
    </row>
    <row r="37" spans="1:12" s="173" customFormat="1" x14ac:dyDescent="0.2">
      <c r="A37" s="57"/>
      <c r="B37" s="57"/>
      <c r="C37" s="57"/>
      <c r="D37" s="112" t="s">
        <v>999</v>
      </c>
      <c r="E37" s="112" t="s">
        <v>1000</v>
      </c>
      <c r="F37" s="88">
        <v>149</v>
      </c>
      <c r="G37" s="113"/>
      <c r="H37" s="113"/>
      <c r="I37" s="85"/>
      <c r="J37" s="59"/>
      <c r="K37" s="130"/>
      <c r="L37" s="60"/>
    </row>
    <row r="38" spans="1:12" s="173" customFormat="1" x14ac:dyDescent="0.2">
      <c r="A38" s="57"/>
      <c r="B38" s="57"/>
      <c r="C38" s="57"/>
      <c r="D38" s="112" t="s">
        <v>999</v>
      </c>
      <c r="E38" s="112" t="s">
        <v>1001</v>
      </c>
      <c r="F38" s="88">
        <v>21</v>
      </c>
      <c r="G38" s="113"/>
      <c r="H38" s="113"/>
      <c r="I38" s="85"/>
      <c r="J38" s="59"/>
      <c r="K38" s="130"/>
      <c r="L38" s="60"/>
    </row>
    <row r="39" spans="1:12" s="173" customFormat="1" x14ac:dyDescent="0.2">
      <c r="A39" s="57"/>
      <c r="B39" s="57"/>
      <c r="C39" s="57"/>
      <c r="D39" s="112" t="s">
        <v>999</v>
      </c>
      <c r="E39" s="112" t="s">
        <v>1002</v>
      </c>
      <c r="F39" s="88">
        <v>289</v>
      </c>
      <c r="G39" s="113"/>
      <c r="H39" s="113"/>
      <c r="I39" s="85"/>
      <c r="J39" s="59"/>
      <c r="K39" s="130"/>
      <c r="L39" s="60"/>
    </row>
    <row r="40" spans="1:12" s="173" customFormat="1" x14ac:dyDescent="0.2">
      <c r="A40" s="57"/>
      <c r="B40" s="57"/>
      <c r="C40" s="57"/>
      <c r="D40" s="112" t="s">
        <v>999</v>
      </c>
      <c r="E40" s="112" t="s">
        <v>1003</v>
      </c>
      <c r="F40" s="88">
        <v>67</v>
      </c>
      <c r="G40" s="113"/>
      <c r="H40" s="113"/>
      <c r="I40" s="85"/>
      <c r="J40" s="59"/>
      <c r="K40" s="130"/>
      <c r="L40" s="60"/>
    </row>
    <row r="41" spans="1:12" s="173" customFormat="1" x14ac:dyDescent="0.2">
      <c r="A41" s="57"/>
      <c r="B41" s="57"/>
      <c r="C41" s="57"/>
      <c r="D41" s="112" t="s">
        <v>1004</v>
      </c>
      <c r="E41" s="112" t="s">
        <v>1005</v>
      </c>
      <c r="F41" s="88">
        <v>52</v>
      </c>
      <c r="G41" s="113"/>
      <c r="H41" s="113"/>
      <c r="I41" s="85"/>
      <c r="J41" s="59"/>
      <c r="K41" s="130"/>
      <c r="L41" s="60"/>
    </row>
    <row r="42" spans="1:12" x14ac:dyDescent="0.2">
      <c r="A42" s="149">
        <v>7</v>
      </c>
      <c r="B42" s="149" t="s">
        <v>963</v>
      </c>
      <c r="C42" s="149" t="s">
        <v>985</v>
      </c>
      <c r="D42" s="150" t="s">
        <v>1004</v>
      </c>
      <c r="E42" s="150"/>
      <c r="F42" s="151"/>
      <c r="G42" s="152">
        <v>1</v>
      </c>
      <c r="H42" s="152">
        <v>3</v>
      </c>
      <c r="I42" s="153" t="s">
        <v>1561</v>
      </c>
      <c r="J42" s="153" t="s">
        <v>39</v>
      </c>
      <c r="K42" s="154" t="s">
        <v>221</v>
      </c>
      <c r="L42" s="154" t="s">
        <v>1552</v>
      </c>
    </row>
    <row r="43" spans="1:12" x14ac:dyDescent="0.2">
      <c r="A43" s="48"/>
      <c r="B43" s="48"/>
      <c r="C43" s="48"/>
      <c r="D43" s="117" t="s">
        <v>1004</v>
      </c>
      <c r="E43" s="117" t="s">
        <v>1004</v>
      </c>
      <c r="F43" s="94">
        <v>235</v>
      </c>
      <c r="G43" s="99"/>
      <c r="H43" s="99"/>
      <c r="I43" s="96"/>
      <c r="J43" s="23"/>
      <c r="K43" s="146"/>
      <c r="L43" s="24"/>
    </row>
    <row r="44" spans="1:12" x14ac:dyDescent="0.2">
      <c r="A44" s="48"/>
      <c r="B44" s="48"/>
      <c r="C44" s="48"/>
      <c r="D44" s="117" t="s">
        <v>1004</v>
      </c>
      <c r="E44" s="111" t="s">
        <v>1006</v>
      </c>
      <c r="F44" s="94">
        <v>179</v>
      </c>
      <c r="G44" s="100"/>
      <c r="H44" s="100"/>
      <c r="I44" s="96"/>
      <c r="J44" s="23"/>
      <c r="K44" s="146"/>
      <c r="L44" s="24"/>
    </row>
    <row r="45" spans="1:12" x14ac:dyDescent="0.2">
      <c r="A45" s="48"/>
      <c r="B45" s="48"/>
      <c r="C45" s="48"/>
      <c r="D45" s="117" t="s">
        <v>1004</v>
      </c>
      <c r="E45" s="111" t="s">
        <v>1007</v>
      </c>
      <c r="F45" s="94">
        <v>260</v>
      </c>
      <c r="G45" s="99"/>
      <c r="H45" s="99"/>
      <c r="I45" s="96"/>
      <c r="J45" s="23"/>
      <c r="K45" s="146"/>
      <c r="L45" s="24"/>
    </row>
    <row r="46" spans="1:12" x14ac:dyDescent="0.2">
      <c r="A46" s="149">
        <v>8</v>
      </c>
      <c r="B46" s="149" t="s">
        <v>963</v>
      </c>
      <c r="C46" s="149" t="s">
        <v>985</v>
      </c>
      <c r="D46" s="150" t="s">
        <v>1008</v>
      </c>
      <c r="E46" s="150"/>
      <c r="F46" s="151">
        <f>SUM(F47:F48)</f>
        <v>414</v>
      </c>
      <c r="G46" s="152">
        <v>1</v>
      </c>
      <c r="H46" s="152">
        <v>2</v>
      </c>
      <c r="I46" s="153" t="s">
        <v>1562</v>
      </c>
      <c r="J46" s="153" t="s">
        <v>39</v>
      </c>
      <c r="K46" s="154" t="s">
        <v>221</v>
      </c>
      <c r="L46" s="154" t="s">
        <v>1553</v>
      </c>
    </row>
    <row r="47" spans="1:12" x14ac:dyDescent="0.2">
      <c r="A47" s="48"/>
      <c r="B47" s="48"/>
      <c r="C47" s="48"/>
      <c r="D47" s="111" t="s">
        <v>1008</v>
      </c>
      <c r="E47" s="111" t="s">
        <v>1008</v>
      </c>
      <c r="F47" s="94">
        <v>387</v>
      </c>
      <c r="G47" s="99"/>
      <c r="H47" s="99"/>
      <c r="I47" s="96"/>
      <c r="J47" s="23"/>
      <c r="K47" s="146"/>
      <c r="L47" s="24"/>
    </row>
    <row r="48" spans="1:12" x14ac:dyDescent="0.2">
      <c r="A48" s="48"/>
      <c r="B48" s="48"/>
      <c r="C48" s="48"/>
      <c r="D48" s="111" t="s">
        <v>1008</v>
      </c>
      <c r="E48" s="111" t="s">
        <v>1009</v>
      </c>
      <c r="F48" s="94">
        <v>27</v>
      </c>
      <c r="G48" s="99"/>
      <c r="H48" s="99"/>
      <c r="I48" s="96"/>
      <c r="J48" s="23"/>
      <c r="K48" s="146"/>
      <c r="L48" s="24"/>
    </row>
    <row r="49" spans="1:12" x14ac:dyDescent="0.2">
      <c r="A49" s="149">
        <v>9</v>
      </c>
      <c r="B49" s="149" t="s">
        <v>963</v>
      </c>
      <c r="C49" s="149" t="s">
        <v>985</v>
      </c>
      <c r="D49" s="150" t="s">
        <v>1010</v>
      </c>
      <c r="E49" s="150"/>
      <c r="F49" s="151">
        <f>SUM(F50:F53)</f>
        <v>474</v>
      </c>
      <c r="G49" s="152">
        <v>1</v>
      </c>
      <c r="H49" s="152">
        <v>3</v>
      </c>
      <c r="I49" s="153" t="s">
        <v>1563</v>
      </c>
      <c r="J49" s="153" t="s">
        <v>39</v>
      </c>
      <c r="K49" s="154" t="s">
        <v>221</v>
      </c>
      <c r="L49" s="154" t="s">
        <v>1551</v>
      </c>
    </row>
    <row r="50" spans="1:12" x14ac:dyDescent="0.2">
      <c r="A50" s="48"/>
      <c r="B50" s="48"/>
      <c r="C50" s="48"/>
      <c r="D50" s="111" t="s">
        <v>1010</v>
      </c>
      <c r="E50" s="111" t="s">
        <v>1010</v>
      </c>
      <c r="F50" s="94">
        <v>205</v>
      </c>
      <c r="G50" s="99"/>
      <c r="H50" s="99"/>
      <c r="I50" s="96"/>
      <c r="J50" s="23"/>
      <c r="K50" s="146"/>
      <c r="L50" s="24"/>
    </row>
    <row r="51" spans="1:12" x14ac:dyDescent="0.2">
      <c r="A51" s="48"/>
      <c r="B51" s="48"/>
      <c r="C51" s="48"/>
      <c r="D51" s="111" t="s">
        <v>1010</v>
      </c>
      <c r="E51" s="111" t="s">
        <v>1011</v>
      </c>
      <c r="F51" s="147">
        <v>25</v>
      </c>
      <c r="G51" s="99"/>
      <c r="H51" s="99"/>
      <c r="I51" s="96"/>
      <c r="J51" s="23"/>
      <c r="K51" s="146"/>
      <c r="L51" s="24"/>
    </row>
    <row r="52" spans="1:12" x14ac:dyDescent="0.2">
      <c r="A52" s="48"/>
      <c r="B52" s="48"/>
      <c r="C52" s="48"/>
      <c r="D52" s="111" t="s">
        <v>1010</v>
      </c>
      <c r="E52" s="111" t="s">
        <v>1012</v>
      </c>
      <c r="F52" s="94">
        <v>167</v>
      </c>
      <c r="G52" s="99"/>
      <c r="H52" s="99"/>
      <c r="I52" s="96"/>
      <c r="J52" s="23"/>
      <c r="K52" s="146"/>
      <c r="L52" s="24"/>
    </row>
    <row r="53" spans="1:12" x14ac:dyDescent="0.2">
      <c r="A53" s="48"/>
      <c r="B53" s="48"/>
      <c r="C53" s="48"/>
      <c r="D53" s="111" t="s">
        <v>1010</v>
      </c>
      <c r="E53" s="111" t="s">
        <v>1013</v>
      </c>
      <c r="F53" s="147">
        <v>77</v>
      </c>
      <c r="G53" s="99"/>
      <c r="H53" s="99"/>
      <c r="I53" s="96"/>
      <c r="J53" s="23"/>
      <c r="K53" s="146"/>
      <c r="L53" s="24"/>
    </row>
    <row r="54" spans="1:12" x14ac:dyDescent="0.2">
      <c r="A54" s="149">
        <v>10</v>
      </c>
      <c r="B54" s="149" t="s">
        <v>963</v>
      </c>
      <c r="C54" s="149" t="s">
        <v>985</v>
      </c>
      <c r="D54" s="150" t="s">
        <v>596</v>
      </c>
      <c r="E54" s="150"/>
      <c r="F54" s="151">
        <f>SUM(F55:F56)</f>
        <v>274</v>
      </c>
      <c r="G54" s="152">
        <v>1</v>
      </c>
      <c r="H54" s="152">
        <v>1</v>
      </c>
      <c r="I54" s="153" t="s">
        <v>1564</v>
      </c>
      <c r="J54" s="153" t="s">
        <v>39</v>
      </c>
      <c r="K54" s="154" t="s">
        <v>221</v>
      </c>
      <c r="L54" s="154" t="s">
        <v>238</v>
      </c>
    </row>
    <row r="55" spans="1:12" x14ac:dyDescent="0.2">
      <c r="A55" s="48"/>
      <c r="B55" s="48"/>
      <c r="C55" s="48"/>
      <c r="D55" s="111" t="s">
        <v>596</v>
      </c>
      <c r="E55" s="111" t="s">
        <v>596</v>
      </c>
      <c r="F55" s="94">
        <v>187</v>
      </c>
      <c r="G55" s="99"/>
      <c r="H55" s="99"/>
      <c r="I55" s="96"/>
      <c r="J55" s="23"/>
      <c r="K55" s="146"/>
      <c r="L55" s="24"/>
    </row>
    <row r="56" spans="1:12" x14ac:dyDescent="0.2">
      <c r="A56" s="48"/>
      <c r="B56" s="48"/>
      <c r="C56" s="48"/>
      <c r="D56" s="111" t="s">
        <v>596</v>
      </c>
      <c r="E56" s="111" t="s">
        <v>1014</v>
      </c>
      <c r="F56" s="94">
        <v>87</v>
      </c>
      <c r="G56" s="99"/>
      <c r="H56" s="99"/>
      <c r="I56" s="96"/>
      <c r="J56" s="23"/>
      <c r="K56" s="146"/>
      <c r="L56" s="24"/>
    </row>
    <row r="57" spans="1:12" s="173" customFormat="1" x14ac:dyDescent="0.2">
      <c r="A57" s="167">
        <v>11</v>
      </c>
      <c r="B57" s="167" t="s">
        <v>963</v>
      </c>
      <c r="C57" s="167" t="s">
        <v>985</v>
      </c>
      <c r="D57" s="168" t="s">
        <v>1015</v>
      </c>
      <c r="E57" s="168"/>
      <c r="F57" s="169">
        <f>SUM(F58:F59)</f>
        <v>1105</v>
      </c>
      <c r="G57" s="170">
        <v>3</v>
      </c>
      <c r="H57" s="170">
        <v>3</v>
      </c>
      <c r="I57" s="171" t="s">
        <v>1565</v>
      </c>
      <c r="J57" s="171" t="s">
        <v>40</v>
      </c>
      <c r="K57" s="172" t="s">
        <v>221</v>
      </c>
      <c r="L57" s="172" t="s">
        <v>270</v>
      </c>
    </row>
    <row r="58" spans="1:12" s="173" customFormat="1" x14ac:dyDescent="0.2">
      <c r="A58" s="57"/>
      <c r="B58" s="57"/>
      <c r="C58" s="57"/>
      <c r="D58" s="112" t="s">
        <v>1015</v>
      </c>
      <c r="E58" s="112" t="s">
        <v>1015</v>
      </c>
      <c r="F58" s="88">
        <v>970</v>
      </c>
      <c r="G58" s="113"/>
      <c r="H58" s="113"/>
      <c r="I58" s="85"/>
      <c r="J58" s="59"/>
      <c r="K58" s="130"/>
      <c r="L58" s="60"/>
    </row>
    <row r="59" spans="1:12" s="173" customFormat="1" x14ac:dyDescent="0.2">
      <c r="A59" s="57"/>
      <c r="B59" s="57"/>
      <c r="C59" s="57"/>
      <c r="D59" s="112" t="s">
        <v>1015</v>
      </c>
      <c r="E59" s="112" t="s">
        <v>1016</v>
      </c>
      <c r="F59" s="88">
        <v>135</v>
      </c>
      <c r="G59" s="113"/>
      <c r="H59" s="113"/>
      <c r="I59" s="85"/>
      <c r="J59" s="59"/>
      <c r="K59" s="130"/>
      <c r="L59" s="60"/>
    </row>
    <row r="60" spans="1:12" x14ac:dyDescent="0.2">
      <c r="A60" s="149">
        <v>12</v>
      </c>
      <c r="B60" s="149" t="s">
        <v>963</v>
      </c>
      <c r="C60" s="149" t="s">
        <v>985</v>
      </c>
      <c r="D60" s="150" t="s">
        <v>1017</v>
      </c>
      <c r="E60" s="150"/>
      <c r="F60" s="151">
        <f>SUM(F61:F65)</f>
        <v>491</v>
      </c>
      <c r="G60" s="152">
        <v>1</v>
      </c>
      <c r="H60" s="152">
        <v>3</v>
      </c>
      <c r="I60" s="153" t="s">
        <v>1566</v>
      </c>
      <c r="J60" s="153" t="s">
        <v>39</v>
      </c>
      <c r="K60" s="154" t="s">
        <v>221</v>
      </c>
      <c r="L60" s="154" t="s">
        <v>269</v>
      </c>
    </row>
    <row r="61" spans="1:12" x14ac:dyDescent="0.2">
      <c r="A61" s="48"/>
      <c r="B61" s="48"/>
      <c r="C61" s="48"/>
      <c r="D61" s="111" t="s">
        <v>1017</v>
      </c>
      <c r="E61" s="111" t="s">
        <v>1018</v>
      </c>
      <c r="F61" s="94">
        <v>117</v>
      </c>
      <c r="G61" s="99"/>
      <c r="H61" s="99"/>
      <c r="I61" s="96"/>
      <c r="J61" s="23"/>
      <c r="K61" s="146"/>
      <c r="L61" s="24"/>
    </row>
    <row r="62" spans="1:12" x14ac:dyDescent="0.2">
      <c r="A62" s="48"/>
      <c r="B62" s="48"/>
      <c r="C62" s="48"/>
      <c r="D62" s="111" t="s">
        <v>1017</v>
      </c>
      <c r="E62" s="111" t="s">
        <v>1019</v>
      </c>
      <c r="F62" s="94">
        <v>38</v>
      </c>
      <c r="G62" s="99"/>
      <c r="H62" s="99"/>
      <c r="I62" s="96"/>
      <c r="J62" s="23"/>
      <c r="K62" s="146"/>
      <c r="L62" s="24"/>
    </row>
    <row r="63" spans="1:12" x14ac:dyDescent="0.2">
      <c r="A63" s="48"/>
      <c r="B63" s="48"/>
      <c r="C63" s="48"/>
      <c r="D63" s="111" t="s">
        <v>1017</v>
      </c>
      <c r="E63" s="111" t="s">
        <v>1020</v>
      </c>
      <c r="F63" s="94">
        <v>149</v>
      </c>
      <c r="G63" s="99"/>
      <c r="H63" s="99"/>
      <c r="I63" s="96"/>
      <c r="J63" s="23"/>
      <c r="K63" s="146"/>
      <c r="L63" s="24"/>
    </row>
    <row r="64" spans="1:12" x14ac:dyDescent="0.2">
      <c r="A64" s="48"/>
      <c r="B64" s="48"/>
      <c r="C64" s="48"/>
      <c r="D64" s="111" t="s">
        <v>1017</v>
      </c>
      <c r="E64" s="111" t="s">
        <v>1021</v>
      </c>
      <c r="F64" s="94">
        <v>59</v>
      </c>
      <c r="G64" s="99"/>
      <c r="H64" s="99"/>
      <c r="I64" s="96"/>
      <c r="J64" s="23"/>
      <c r="K64" s="146"/>
      <c r="L64" s="24"/>
    </row>
    <row r="65" spans="1:12" x14ac:dyDescent="0.2">
      <c r="A65" s="48"/>
      <c r="B65" s="48"/>
      <c r="C65" s="48"/>
      <c r="D65" s="111" t="s">
        <v>1017</v>
      </c>
      <c r="E65" s="111" t="s">
        <v>1022</v>
      </c>
      <c r="F65" s="94">
        <v>128</v>
      </c>
      <c r="G65" s="99"/>
      <c r="H65" s="99"/>
      <c r="I65" s="96"/>
      <c r="J65" s="23"/>
      <c r="K65" s="146"/>
      <c r="L65" s="24"/>
    </row>
    <row r="66" spans="1:12" x14ac:dyDescent="0.2">
      <c r="A66" s="149">
        <v>13</v>
      </c>
      <c r="B66" s="149" t="s">
        <v>963</v>
      </c>
      <c r="C66" s="149" t="s">
        <v>985</v>
      </c>
      <c r="D66" s="150" t="s">
        <v>1023</v>
      </c>
      <c r="E66" s="150"/>
      <c r="F66" s="151">
        <f>SUM(F67:F69)</f>
        <v>664</v>
      </c>
      <c r="G66" s="152">
        <v>1</v>
      </c>
      <c r="H66" s="152">
        <v>2</v>
      </c>
      <c r="I66" s="153" t="s">
        <v>1567</v>
      </c>
      <c r="J66" s="153" t="s">
        <v>39</v>
      </c>
      <c r="K66" s="154" t="s">
        <v>221</v>
      </c>
      <c r="L66" s="154" t="s">
        <v>238</v>
      </c>
    </row>
    <row r="67" spans="1:12" x14ac:dyDescent="0.2">
      <c r="A67" s="48"/>
      <c r="B67" s="48"/>
      <c r="C67" s="48"/>
      <c r="D67" s="111" t="s">
        <v>1023</v>
      </c>
      <c r="E67" s="111" t="s">
        <v>1023</v>
      </c>
      <c r="F67" s="94">
        <v>591</v>
      </c>
      <c r="G67" s="99"/>
      <c r="H67" s="99"/>
      <c r="I67" s="96"/>
      <c r="J67" s="23"/>
      <c r="K67" s="146"/>
      <c r="L67" s="24"/>
    </row>
    <row r="68" spans="1:12" x14ac:dyDescent="0.2">
      <c r="A68" s="48"/>
      <c r="B68" s="48"/>
      <c r="C68" s="48"/>
      <c r="D68" s="111" t="s">
        <v>1023</v>
      </c>
      <c r="E68" s="111" t="s">
        <v>1024</v>
      </c>
      <c r="F68" s="94">
        <v>13</v>
      </c>
      <c r="G68" s="99"/>
      <c r="H68" s="99"/>
      <c r="I68" s="96"/>
      <c r="J68" s="23"/>
      <c r="K68" s="146"/>
      <c r="L68" s="24"/>
    </row>
    <row r="69" spans="1:12" x14ac:dyDescent="0.2">
      <c r="A69" s="48"/>
      <c r="B69" s="48"/>
      <c r="C69" s="48"/>
      <c r="D69" s="111" t="s">
        <v>1023</v>
      </c>
      <c r="E69" s="111" t="s">
        <v>1025</v>
      </c>
      <c r="F69" s="94">
        <v>60</v>
      </c>
      <c r="G69" s="99"/>
      <c r="H69" s="99"/>
      <c r="I69" s="96"/>
      <c r="J69" s="23"/>
      <c r="K69" s="146"/>
      <c r="L69" s="24"/>
    </row>
    <row r="70" spans="1:12" x14ac:dyDescent="0.2">
      <c r="A70" s="149">
        <v>14</v>
      </c>
      <c r="B70" s="149" t="s">
        <v>963</v>
      </c>
      <c r="C70" s="149" t="s">
        <v>1026</v>
      </c>
      <c r="D70" s="150" t="s">
        <v>1027</v>
      </c>
      <c r="E70" s="150"/>
      <c r="F70" s="151">
        <f>SUM(F71:F76)</f>
        <v>719</v>
      </c>
      <c r="G70" s="152">
        <v>2</v>
      </c>
      <c r="H70" s="152">
        <v>4</v>
      </c>
      <c r="I70" s="153"/>
      <c r="J70" s="153"/>
      <c r="K70" s="154"/>
      <c r="L70" s="154"/>
    </row>
    <row r="71" spans="1:12" x14ac:dyDescent="0.2">
      <c r="A71" s="48"/>
      <c r="B71" s="48"/>
      <c r="C71" s="48"/>
      <c r="D71" s="111" t="s">
        <v>1027</v>
      </c>
      <c r="E71" s="111" t="s">
        <v>1027</v>
      </c>
      <c r="F71" s="94">
        <v>315</v>
      </c>
      <c r="G71" s="99"/>
      <c r="H71" s="99"/>
      <c r="I71" s="62" t="s">
        <v>1569</v>
      </c>
      <c r="J71" s="62" t="s">
        <v>39</v>
      </c>
      <c r="K71" s="43" t="s">
        <v>221</v>
      </c>
      <c r="L71" s="43" t="s">
        <v>239</v>
      </c>
    </row>
    <row r="72" spans="1:12" x14ac:dyDescent="0.2">
      <c r="A72" s="48"/>
      <c r="B72" s="48"/>
      <c r="C72" s="48"/>
      <c r="D72" s="111" t="s">
        <v>1027</v>
      </c>
      <c r="E72" s="111" t="s">
        <v>1028</v>
      </c>
      <c r="F72" s="94">
        <v>102</v>
      </c>
      <c r="G72" s="99"/>
      <c r="H72" s="99"/>
      <c r="I72" s="96"/>
      <c r="J72" s="23"/>
      <c r="K72" s="146"/>
      <c r="L72" s="24"/>
    </row>
    <row r="73" spans="1:12" x14ac:dyDescent="0.2">
      <c r="A73" s="48"/>
      <c r="B73" s="48"/>
      <c r="C73" s="48"/>
      <c r="D73" s="111" t="s">
        <v>1027</v>
      </c>
      <c r="E73" s="111" t="s">
        <v>1029</v>
      </c>
      <c r="F73" s="94">
        <v>71</v>
      </c>
      <c r="G73" s="99"/>
      <c r="H73" s="99"/>
      <c r="I73" s="96"/>
      <c r="J73" s="23"/>
      <c r="K73" s="146"/>
      <c r="L73" s="24"/>
    </row>
    <row r="74" spans="1:12" x14ac:dyDescent="0.2">
      <c r="A74" s="48"/>
      <c r="B74" s="48"/>
      <c r="C74" s="48"/>
      <c r="D74" s="111" t="s">
        <v>1027</v>
      </c>
      <c r="E74" s="111" t="s">
        <v>1030</v>
      </c>
      <c r="F74" s="94">
        <v>36</v>
      </c>
      <c r="G74" s="99"/>
      <c r="H74" s="99"/>
      <c r="I74" s="96"/>
      <c r="J74" s="23"/>
      <c r="K74" s="146"/>
      <c r="L74" s="24"/>
    </row>
    <row r="75" spans="1:12" ht="15" customHeight="1" x14ac:dyDescent="0.2">
      <c r="A75" s="48"/>
      <c r="B75" s="48"/>
      <c r="C75" s="48"/>
      <c r="D75" s="111" t="s">
        <v>1027</v>
      </c>
      <c r="E75" s="111" t="s">
        <v>1031</v>
      </c>
      <c r="F75" s="94">
        <v>57</v>
      </c>
      <c r="G75" s="99"/>
      <c r="H75" s="99"/>
      <c r="I75" s="181" t="s">
        <v>1568</v>
      </c>
      <c r="J75" s="23"/>
      <c r="K75" s="146"/>
      <c r="L75" s="24"/>
    </row>
    <row r="76" spans="1:12" x14ac:dyDescent="0.2">
      <c r="A76" s="48"/>
      <c r="B76" s="48"/>
      <c r="C76" s="48"/>
      <c r="D76" s="111" t="s">
        <v>1027</v>
      </c>
      <c r="E76" s="111" t="s">
        <v>1032</v>
      </c>
      <c r="F76" s="94">
        <v>138</v>
      </c>
      <c r="G76" s="99"/>
      <c r="H76" s="99"/>
      <c r="I76" s="182"/>
      <c r="J76" s="62" t="s">
        <v>40</v>
      </c>
      <c r="K76" s="43" t="s">
        <v>221</v>
      </c>
      <c r="L76" s="43" t="s">
        <v>274</v>
      </c>
    </row>
    <row r="77" spans="1:12" x14ac:dyDescent="0.2">
      <c r="A77" s="149">
        <v>15</v>
      </c>
      <c r="B77" s="149" t="s">
        <v>963</v>
      </c>
      <c r="C77" s="149" t="s">
        <v>1026</v>
      </c>
      <c r="D77" s="150" t="s">
        <v>1033</v>
      </c>
      <c r="E77" s="150"/>
      <c r="F77" s="151">
        <f>SUM(F78:F81)+135</f>
        <v>319</v>
      </c>
      <c r="G77" s="152">
        <v>1</v>
      </c>
      <c r="H77" s="152">
        <v>2</v>
      </c>
      <c r="I77" s="153" t="s">
        <v>1570</v>
      </c>
      <c r="J77" s="153" t="s">
        <v>39</v>
      </c>
      <c r="K77" s="154" t="s">
        <v>221</v>
      </c>
      <c r="L77" s="154" t="s">
        <v>1529</v>
      </c>
    </row>
    <row r="78" spans="1:12" x14ac:dyDescent="0.2">
      <c r="A78" s="48"/>
      <c r="B78" s="48"/>
      <c r="C78" s="48"/>
      <c r="D78" s="111" t="s">
        <v>1034</v>
      </c>
      <c r="E78" s="111" t="s">
        <v>1034</v>
      </c>
      <c r="F78" s="94">
        <v>95</v>
      </c>
      <c r="G78" s="99"/>
      <c r="H78" s="99"/>
      <c r="I78" s="96"/>
      <c r="J78" s="23"/>
      <c r="K78" s="146"/>
      <c r="L78" s="24"/>
    </row>
    <row r="79" spans="1:12" x14ac:dyDescent="0.2">
      <c r="A79" s="48"/>
      <c r="B79" s="48"/>
      <c r="C79" s="48"/>
      <c r="D79" s="111" t="s">
        <v>1034</v>
      </c>
      <c r="E79" s="111" t="s">
        <v>1035</v>
      </c>
      <c r="F79" s="94">
        <v>37</v>
      </c>
      <c r="G79" s="99"/>
      <c r="H79" s="99"/>
      <c r="I79" s="96"/>
      <c r="J79" s="23"/>
      <c r="K79" s="146"/>
      <c r="L79" s="24"/>
    </row>
    <row r="80" spans="1:12" x14ac:dyDescent="0.2">
      <c r="A80" s="48"/>
      <c r="B80" s="48"/>
      <c r="C80" s="48"/>
      <c r="D80" s="111" t="s">
        <v>1034</v>
      </c>
      <c r="E80" s="111" t="s">
        <v>1036</v>
      </c>
      <c r="F80" s="94">
        <v>34</v>
      </c>
      <c r="G80" s="99"/>
      <c r="H80" s="99"/>
      <c r="I80" s="96"/>
      <c r="J80" s="23"/>
      <c r="K80" s="146"/>
      <c r="L80" s="24"/>
    </row>
    <row r="81" spans="1:12" x14ac:dyDescent="0.2">
      <c r="A81" s="48"/>
      <c r="B81" s="48"/>
      <c r="C81" s="48"/>
      <c r="D81" s="111" t="s">
        <v>1034</v>
      </c>
      <c r="E81" s="111" t="s">
        <v>1037</v>
      </c>
      <c r="F81" s="94">
        <v>18</v>
      </c>
      <c r="G81" s="99"/>
      <c r="H81" s="99"/>
      <c r="I81" s="96"/>
      <c r="J81" s="23"/>
      <c r="K81" s="146"/>
      <c r="L81" s="24"/>
    </row>
    <row r="82" spans="1:12" x14ac:dyDescent="0.2">
      <c r="A82" s="48"/>
      <c r="B82" s="48"/>
      <c r="C82" s="48"/>
      <c r="D82" s="111" t="s">
        <v>1038</v>
      </c>
      <c r="E82" s="111" t="s">
        <v>1038</v>
      </c>
      <c r="F82" s="94">
        <v>130</v>
      </c>
      <c r="G82" s="99"/>
      <c r="H82" s="99"/>
      <c r="I82" s="96"/>
      <c r="J82" s="23"/>
      <c r="K82" s="146"/>
      <c r="L82" s="24"/>
    </row>
    <row r="83" spans="1:12" x14ac:dyDescent="0.2">
      <c r="A83" s="48"/>
      <c r="B83" s="48"/>
      <c r="C83" s="48"/>
      <c r="D83" s="111" t="s">
        <v>1038</v>
      </c>
      <c r="E83" s="111" t="s">
        <v>1039</v>
      </c>
      <c r="F83" s="94" t="s">
        <v>47</v>
      </c>
      <c r="G83" s="99"/>
      <c r="H83" s="99"/>
      <c r="I83" s="96"/>
      <c r="J83" s="23"/>
      <c r="K83" s="146"/>
      <c r="L83" s="24"/>
    </row>
    <row r="84" spans="1:12" x14ac:dyDescent="0.2">
      <c r="A84" s="48"/>
      <c r="B84" s="48"/>
      <c r="C84" s="48"/>
      <c r="D84" s="111" t="s">
        <v>1038</v>
      </c>
      <c r="E84" s="111" t="s">
        <v>1040</v>
      </c>
      <c r="F84" s="94" t="s">
        <v>47</v>
      </c>
      <c r="G84" s="100"/>
      <c r="H84" s="100"/>
      <c r="I84" s="96"/>
      <c r="J84" s="23"/>
      <c r="K84" s="146"/>
      <c r="L84" s="24"/>
    </row>
    <row r="85" spans="1:12" x14ac:dyDescent="0.2">
      <c r="A85" s="149">
        <v>16</v>
      </c>
      <c r="B85" s="149" t="s">
        <v>963</v>
      </c>
      <c r="C85" s="149" t="s">
        <v>1026</v>
      </c>
      <c r="D85" s="150" t="s">
        <v>1041</v>
      </c>
      <c r="E85" s="150"/>
      <c r="F85" s="151">
        <f>SUM(F86:F90)</f>
        <v>1379</v>
      </c>
      <c r="G85" s="152">
        <v>1</v>
      </c>
      <c r="H85" s="152">
        <v>4</v>
      </c>
      <c r="I85" s="153" t="s">
        <v>1571</v>
      </c>
      <c r="J85" s="153" t="s">
        <v>39</v>
      </c>
      <c r="K85" s="154" t="s">
        <v>221</v>
      </c>
      <c r="L85" s="154" t="s">
        <v>1534</v>
      </c>
    </row>
    <row r="86" spans="1:12" x14ac:dyDescent="0.2">
      <c r="A86" s="48"/>
      <c r="B86" s="48"/>
      <c r="C86" s="48"/>
      <c r="D86" s="111" t="s">
        <v>1042</v>
      </c>
      <c r="E86" s="111" t="s">
        <v>1043</v>
      </c>
      <c r="F86" s="94">
        <v>196</v>
      </c>
      <c r="G86" s="100"/>
      <c r="H86" s="100"/>
      <c r="I86" s="96"/>
      <c r="J86" s="23"/>
      <c r="K86" s="146"/>
      <c r="L86" s="24"/>
    </row>
    <row r="87" spans="1:12" x14ac:dyDescent="0.2">
      <c r="A87" s="48"/>
      <c r="B87" s="48"/>
      <c r="C87" s="48"/>
      <c r="D87" s="111" t="s">
        <v>1044</v>
      </c>
      <c r="E87" s="111" t="s">
        <v>1044</v>
      </c>
      <c r="F87" s="94">
        <v>529</v>
      </c>
      <c r="G87" s="99"/>
      <c r="H87" s="99"/>
      <c r="I87" s="96"/>
      <c r="J87" s="23"/>
      <c r="K87" s="146"/>
      <c r="L87" s="24"/>
    </row>
    <row r="88" spans="1:12" x14ac:dyDescent="0.2">
      <c r="A88" s="48"/>
      <c r="B88" s="48"/>
      <c r="C88" s="48"/>
      <c r="D88" s="111" t="s">
        <v>1044</v>
      </c>
      <c r="E88" s="111" t="s">
        <v>1045</v>
      </c>
      <c r="F88" s="94">
        <v>287</v>
      </c>
      <c r="G88" s="99"/>
      <c r="H88" s="99"/>
      <c r="I88" s="96"/>
      <c r="J88" s="23"/>
      <c r="K88" s="146"/>
      <c r="L88" s="24"/>
    </row>
    <row r="89" spans="1:12" x14ac:dyDescent="0.2">
      <c r="A89" s="48"/>
      <c r="B89" s="48"/>
      <c r="C89" s="48"/>
      <c r="D89" s="111" t="s">
        <v>1044</v>
      </c>
      <c r="E89" s="111" t="s">
        <v>1046</v>
      </c>
      <c r="F89" s="94">
        <v>205</v>
      </c>
      <c r="G89" s="99"/>
      <c r="H89" s="99"/>
      <c r="I89" s="96"/>
      <c r="J89" s="23"/>
      <c r="K89" s="146"/>
      <c r="L89" s="24"/>
    </row>
    <row r="90" spans="1:12" x14ac:dyDescent="0.2">
      <c r="A90" s="48"/>
      <c r="B90" s="48"/>
      <c r="C90" s="48"/>
      <c r="D90" s="111" t="s">
        <v>1044</v>
      </c>
      <c r="E90" s="111" t="s">
        <v>1047</v>
      </c>
      <c r="F90" s="94">
        <v>162</v>
      </c>
      <c r="G90" s="99"/>
      <c r="H90" s="99"/>
      <c r="I90" s="96"/>
      <c r="J90" s="23"/>
      <c r="K90" s="146"/>
      <c r="L90" s="24"/>
    </row>
    <row r="91" spans="1:12" x14ac:dyDescent="0.2">
      <c r="A91" s="149">
        <v>17</v>
      </c>
      <c r="B91" s="149" t="s">
        <v>963</v>
      </c>
      <c r="C91" s="149" t="s">
        <v>1026</v>
      </c>
      <c r="D91" s="150" t="s">
        <v>1048</v>
      </c>
      <c r="E91" s="150"/>
      <c r="F91" s="151">
        <f>SUM(F92:F97)</f>
        <v>300</v>
      </c>
      <c r="G91" s="152">
        <v>1</v>
      </c>
      <c r="H91" s="152">
        <v>2</v>
      </c>
      <c r="I91" s="153" t="s">
        <v>1572</v>
      </c>
      <c r="J91" s="153" t="s">
        <v>39</v>
      </c>
      <c r="K91" s="154" t="s">
        <v>221</v>
      </c>
      <c r="L91" s="154" t="s">
        <v>269</v>
      </c>
    </row>
    <row r="92" spans="1:12" x14ac:dyDescent="0.2">
      <c r="A92" s="48"/>
      <c r="B92" s="48"/>
      <c r="C92" s="48"/>
      <c r="D92" s="111" t="s">
        <v>1049</v>
      </c>
      <c r="E92" s="111" t="s">
        <v>1050</v>
      </c>
      <c r="F92" s="94">
        <v>30</v>
      </c>
      <c r="G92" s="100"/>
      <c r="H92" s="100"/>
      <c r="I92" s="96"/>
      <c r="J92" s="23"/>
      <c r="K92" s="146"/>
      <c r="L92" s="24"/>
    </row>
    <row r="93" spans="1:12" x14ac:dyDescent="0.2">
      <c r="A93" s="48"/>
      <c r="B93" s="48"/>
      <c r="C93" s="48"/>
      <c r="D93" s="111" t="s">
        <v>1049</v>
      </c>
      <c r="E93" s="111" t="s">
        <v>1051</v>
      </c>
      <c r="F93" s="94">
        <v>113</v>
      </c>
      <c r="G93" s="99"/>
      <c r="H93" s="99"/>
      <c r="I93" s="96"/>
      <c r="J93" s="23"/>
      <c r="K93" s="146"/>
      <c r="L93" s="24"/>
    </row>
    <row r="94" spans="1:12" x14ac:dyDescent="0.2">
      <c r="A94" s="48"/>
      <c r="B94" s="48"/>
      <c r="C94" s="48"/>
      <c r="D94" s="111" t="s">
        <v>1049</v>
      </c>
      <c r="E94" s="111" t="s">
        <v>1052</v>
      </c>
      <c r="F94" s="94">
        <v>10</v>
      </c>
      <c r="G94" s="99"/>
      <c r="H94" s="99"/>
      <c r="I94" s="96"/>
      <c r="J94" s="23"/>
      <c r="K94" s="146"/>
      <c r="L94" s="24"/>
    </row>
    <row r="95" spans="1:12" x14ac:dyDescent="0.2">
      <c r="A95" s="48"/>
      <c r="B95" s="48"/>
      <c r="C95" s="48"/>
      <c r="D95" s="111" t="s">
        <v>1053</v>
      </c>
      <c r="E95" s="180" t="s">
        <v>1053</v>
      </c>
      <c r="F95" s="94">
        <v>73</v>
      </c>
      <c r="G95" s="99"/>
      <c r="H95" s="99"/>
      <c r="I95" s="96"/>
      <c r="J95" s="23"/>
      <c r="K95" s="146"/>
      <c r="L95" s="24"/>
    </row>
    <row r="96" spans="1:12" x14ac:dyDescent="0.2">
      <c r="A96" s="48"/>
      <c r="B96" s="48"/>
      <c r="C96" s="48"/>
      <c r="D96" s="111" t="s">
        <v>1053</v>
      </c>
      <c r="E96" s="180"/>
      <c r="F96" s="94">
        <v>56</v>
      </c>
      <c r="G96" s="99"/>
      <c r="H96" s="99"/>
      <c r="I96" s="96"/>
      <c r="J96" s="23"/>
      <c r="K96" s="146"/>
      <c r="L96" s="24"/>
    </row>
    <row r="97" spans="1:12" x14ac:dyDescent="0.2">
      <c r="A97" s="48"/>
      <c r="B97" s="48"/>
      <c r="C97" s="48"/>
      <c r="D97" s="111" t="s">
        <v>1053</v>
      </c>
      <c r="E97" s="117" t="s">
        <v>1054</v>
      </c>
      <c r="F97" s="94">
        <v>18</v>
      </c>
      <c r="G97" s="99"/>
      <c r="H97" s="99"/>
      <c r="I97" s="96"/>
      <c r="J97" s="23"/>
      <c r="K97" s="146"/>
      <c r="L97" s="24"/>
    </row>
    <row r="98" spans="1:12" x14ac:dyDescent="0.2">
      <c r="A98" s="167">
        <v>18</v>
      </c>
      <c r="B98" s="167" t="s">
        <v>963</v>
      </c>
      <c r="C98" s="167" t="s">
        <v>1026</v>
      </c>
      <c r="D98" s="168" t="s">
        <v>1055</v>
      </c>
      <c r="E98" s="168"/>
      <c r="F98" s="169">
        <f>SUM(F99:F101)</f>
        <v>712</v>
      </c>
      <c r="G98" s="170">
        <v>2</v>
      </c>
      <c r="H98" s="170">
        <v>3</v>
      </c>
      <c r="I98" s="171" t="s">
        <v>1573</v>
      </c>
      <c r="J98" s="171" t="s">
        <v>39</v>
      </c>
      <c r="K98" s="172" t="s">
        <v>221</v>
      </c>
      <c r="L98" s="172" t="s">
        <v>1534</v>
      </c>
    </row>
    <row r="99" spans="1:12" x14ac:dyDescent="0.2">
      <c r="A99" s="57"/>
      <c r="B99" s="57"/>
      <c r="C99" s="57"/>
      <c r="D99" s="112" t="s">
        <v>1055</v>
      </c>
      <c r="E99" s="112" t="s">
        <v>1055</v>
      </c>
      <c r="F99" s="88">
        <v>295</v>
      </c>
      <c r="G99" s="113"/>
      <c r="H99" s="113"/>
      <c r="I99" s="85"/>
      <c r="J99" s="59"/>
      <c r="K99" s="130"/>
      <c r="L99" s="60"/>
    </row>
    <row r="100" spans="1:12" x14ac:dyDescent="0.2">
      <c r="A100" s="57"/>
      <c r="B100" s="57"/>
      <c r="C100" s="57"/>
      <c r="D100" s="112" t="s">
        <v>1055</v>
      </c>
      <c r="E100" s="112" t="s">
        <v>1056</v>
      </c>
      <c r="F100" s="88">
        <v>122</v>
      </c>
      <c r="G100" s="113"/>
      <c r="H100" s="113"/>
      <c r="I100" s="85"/>
      <c r="J100" s="59"/>
      <c r="K100" s="130"/>
      <c r="L100" s="60"/>
    </row>
    <row r="101" spans="1:12" x14ac:dyDescent="0.2">
      <c r="A101" s="57"/>
      <c r="B101" s="57"/>
      <c r="C101" s="57"/>
      <c r="D101" s="112" t="s">
        <v>1055</v>
      </c>
      <c r="E101" s="112" t="s">
        <v>1057</v>
      </c>
      <c r="F101" s="88">
        <v>295</v>
      </c>
      <c r="G101" s="113"/>
      <c r="H101" s="113"/>
      <c r="I101" s="85"/>
      <c r="J101" s="59"/>
      <c r="K101" s="130"/>
      <c r="L101" s="60"/>
    </row>
    <row r="102" spans="1:12" x14ac:dyDescent="0.2">
      <c r="A102" s="149">
        <v>19</v>
      </c>
      <c r="B102" s="149" t="s">
        <v>963</v>
      </c>
      <c r="C102" s="149" t="s">
        <v>1026</v>
      </c>
      <c r="D102" s="150" t="s">
        <v>1058</v>
      </c>
      <c r="E102" s="150"/>
      <c r="F102" s="151">
        <f>SUM(F103:F105)</f>
        <v>592</v>
      </c>
      <c r="G102" s="152">
        <v>1</v>
      </c>
      <c r="H102" s="152">
        <v>2</v>
      </c>
      <c r="I102" s="153" t="s">
        <v>1584</v>
      </c>
      <c r="J102" s="153" t="s">
        <v>39</v>
      </c>
      <c r="K102" s="154" t="s">
        <v>221</v>
      </c>
      <c r="L102" s="154" t="s">
        <v>1534</v>
      </c>
    </row>
    <row r="103" spans="1:12" x14ac:dyDescent="0.2">
      <c r="A103" s="48"/>
      <c r="B103" s="48"/>
      <c r="C103" s="48"/>
      <c r="D103" s="111" t="s">
        <v>1058</v>
      </c>
      <c r="E103" s="148" t="s">
        <v>1059</v>
      </c>
      <c r="F103" s="147">
        <v>0</v>
      </c>
      <c r="G103" s="99"/>
      <c r="H103" s="99"/>
      <c r="I103" s="96"/>
      <c r="J103" s="23"/>
      <c r="K103" s="146"/>
      <c r="L103" s="24"/>
    </row>
    <row r="104" spans="1:12" x14ac:dyDescent="0.2">
      <c r="A104" s="48"/>
      <c r="B104" s="48"/>
      <c r="C104" s="48"/>
      <c r="D104" s="111" t="s">
        <v>1058</v>
      </c>
      <c r="E104" s="111" t="s">
        <v>1058</v>
      </c>
      <c r="F104" s="94">
        <v>498</v>
      </c>
      <c r="G104" s="99"/>
      <c r="H104" s="99"/>
      <c r="I104" s="96"/>
      <c r="J104" s="23"/>
      <c r="K104" s="146"/>
      <c r="L104" s="24"/>
    </row>
    <row r="105" spans="1:12" x14ac:dyDescent="0.2">
      <c r="A105" s="48"/>
      <c r="B105" s="48"/>
      <c r="C105" s="48"/>
      <c r="D105" s="111" t="s">
        <v>1058</v>
      </c>
      <c r="E105" s="111" t="s">
        <v>1060</v>
      </c>
      <c r="F105" s="94">
        <v>94</v>
      </c>
      <c r="G105" s="99"/>
      <c r="H105" s="99"/>
      <c r="I105" s="96"/>
      <c r="J105" s="23"/>
      <c r="K105" s="146"/>
      <c r="L105" s="24"/>
    </row>
    <row r="106" spans="1:12" x14ac:dyDescent="0.2">
      <c r="A106" s="149">
        <v>20</v>
      </c>
      <c r="B106" s="149" t="s">
        <v>963</v>
      </c>
      <c r="C106" s="149" t="s">
        <v>1026</v>
      </c>
      <c r="D106" s="150" t="s">
        <v>1061</v>
      </c>
      <c r="E106" s="150"/>
      <c r="F106" s="151">
        <f>SUM(F107:F108)+512</f>
        <v>1006</v>
      </c>
      <c r="G106" s="152">
        <v>1</v>
      </c>
      <c r="H106" s="152">
        <v>4</v>
      </c>
      <c r="I106" s="153" t="s">
        <v>1588</v>
      </c>
      <c r="J106" s="153" t="s">
        <v>40</v>
      </c>
      <c r="K106" s="154" t="s">
        <v>221</v>
      </c>
      <c r="L106" s="154" t="s">
        <v>1554</v>
      </c>
    </row>
    <row r="107" spans="1:12" x14ac:dyDescent="0.2">
      <c r="A107" s="48"/>
      <c r="B107" s="48"/>
      <c r="C107" s="48"/>
      <c r="D107" s="111" t="s">
        <v>1062</v>
      </c>
      <c r="E107" s="111" t="s">
        <v>1062</v>
      </c>
      <c r="F107" s="94">
        <v>461</v>
      </c>
      <c r="G107" s="99"/>
      <c r="H107" s="99"/>
      <c r="I107" s="96"/>
      <c r="J107" s="23"/>
      <c r="K107" s="146"/>
      <c r="L107" s="24"/>
    </row>
    <row r="108" spans="1:12" x14ac:dyDescent="0.2">
      <c r="A108" s="48"/>
      <c r="B108" s="48"/>
      <c r="C108" s="48"/>
      <c r="D108" s="111" t="s">
        <v>1062</v>
      </c>
      <c r="E108" s="111" t="s">
        <v>1063</v>
      </c>
      <c r="F108" s="94">
        <v>33</v>
      </c>
      <c r="G108" s="99"/>
      <c r="H108" s="99"/>
      <c r="I108" s="96"/>
      <c r="J108" s="23"/>
      <c r="K108" s="146"/>
      <c r="L108" s="24"/>
    </row>
    <row r="109" spans="1:12" x14ac:dyDescent="0.2">
      <c r="A109" s="48"/>
      <c r="B109" s="48"/>
      <c r="C109" s="48"/>
      <c r="D109" s="111" t="s">
        <v>1064</v>
      </c>
      <c r="E109" s="111" t="s">
        <v>1065</v>
      </c>
      <c r="F109" s="94">
        <v>334</v>
      </c>
      <c r="G109" s="99"/>
      <c r="H109" s="99"/>
      <c r="I109" s="96"/>
      <c r="J109" s="23"/>
      <c r="K109" s="146"/>
      <c r="L109" s="24"/>
    </row>
    <row r="110" spans="1:12" x14ac:dyDescent="0.2">
      <c r="A110" s="48"/>
      <c r="B110" s="48"/>
      <c r="C110" s="48"/>
      <c r="D110" s="111" t="s">
        <v>1064</v>
      </c>
      <c r="E110" s="111" t="s">
        <v>1066</v>
      </c>
      <c r="F110" s="94">
        <v>178</v>
      </c>
      <c r="G110" s="100"/>
      <c r="H110" s="100"/>
      <c r="I110" s="96"/>
      <c r="J110" s="23"/>
      <c r="K110" s="146"/>
      <c r="L110" s="24"/>
    </row>
    <row r="111" spans="1:12" s="173" customFormat="1" x14ac:dyDescent="0.2">
      <c r="A111" s="167">
        <v>21</v>
      </c>
      <c r="B111" s="167" t="s">
        <v>963</v>
      </c>
      <c r="C111" s="167" t="s">
        <v>1026</v>
      </c>
      <c r="D111" s="168" t="s">
        <v>1067</v>
      </c>
      <c r="E111" s="168"/>
      <c r="F111" s="169">
        <f>SUM(F112:F115)+324</f>
        <v>928</v>
      </c>
      <c r="G111" s="170">
        <v>2</v>
      </c>
      <c r="H111" s="170">
        <v>5</v>
      </c>
      <c r="I111" s="171" t="s">
        <v>1587</v>
      </c>
      <c r="J111" s="171" t="s">
        <v>40</v>
      </c>
      <c r="K111" s="172" t="s">
        <v>221</v>
      </c>
      <c r="L111" s="172" t="s">
        <v>273</v>
      </c>
    </row>
    <row r="112" spans="1:12" s="173" customFormat="1" x14ac:dyDescent="0.2">
      <c r="A112" s="57"/>
      <c r="B112" s="57"/>
      <c r="C112" s="57"/>
      <c r="D112" s="112" t="s">
        <v>1068</v>
      </c>
      <c r="E112" s="112" t="s">
        <v>1068</v>
      </c>
      <c r="F112" s="88">
        <v>284</v>
      </c>
      <c r="G112" s="30"/>
      <c r="H112" s="30"/>
      <c r="I112" s="85"/>
      <c r="J112" s="59"/>
      <c r="K112" s="130"/>
      <c r="L112" s="60"/>
    </row>
    <row r="113" spans="1:12" s="173" customFormat="1" x14ac:dyDescent="0.2">
      <c r="A113" s="57"/>
      <c r="B113" s="57"/>
      <c r="C113" s="57"/>
      <c r="D113" s="112" t="s">
        <v>1068</v>
      </c>
      <c r="E113" s="112" t="s">
        <v>1069</v>
      </c>
      <c r="F113" s="88">
        <v>27</v>
      </c>
      <c r="G113" s="30"/>
      <c r="H113" s="30"/>
      <c r="I113" s="85"/>
      <c r="J113" s="59"/>
      <c r="K113" s="130"/>
      <c r="L113" s="60"/>
    </row>
    <row r="114" spans="1:12" s="173" customFormat="1" x14ac:dyDescent="0.2">
      <c r="A114" s="57"/>
      <c r="B114" s="57"/>
      <c r="C114" s="57"/>
      <c r="D114" s="112" t="s">
        <v>1068</v>
      </c>
      <c r="E114" s="112" t="s">
        <v>1070</v>
      </c>
      <c r="F114" s="88">
        <v>164</v>
      </c>
      <c r="G114" s="113"/>
      <c r="H114" s="113"/>
      <c r="I114" s="85"/>
      <c r="J114" s="59"/>
      <c r="K114" s="130"/>
      <c r="L114" s="60"/>
    </row>
    <row r="115" spans="1:12" s="173" customFormat="1" x14ac:dyDescent="0.2">
      <c r="A115" s="57"/>
      <c r="B115" s="57"/>
      <c r="C115" s="57"/>
      <c r="D115" s="112" t="s">
        <v>1068</v>
      </c>
      <c r="E115" s="112" t="s">
        <v>1071</v>
      </c>
      <c r="F115" s="88">
        <v>129</v>
      </c>
      <c r="G115" s="113"/>
      <c r="H115" s="113"/>
      <c r="I115" s="85"/>
      <c r="J115" s="59"/>
      <c r="K115" s="130"/>
      <c r="L115" s="60"/>
    </row>
    <row r="116" spans="1:12" s="173" customFormat="1" x14ac:dyDescent="0.2">
      <c r="A116" s="57"/>
      <c r="B116" s="57"/>
      <c r="C116" s="57"/>
      <c r="D116" s="112" t="s">
        <v>1072</v>
      </c>
      <c r="E116" s="112" t="s">
        <v>1072</v>
      </c>
      <c r="F116" s="88">
        <v>58</v>
      </c>
      <c r="G116" s="30"/>
      <c r="H116" s="30"/>
      <c r="I116" s="85"/>
      <c r="J116" s="59"/>
      <c r="K116" s="130"/>
      <c r="L116" s="60"/>
    </row>
    <row r="117" spans="1:12" s="173" customFormat="1" x14ac:dyDescent="0.2">
      <c r="A117" s="57"/>
      <c r="B117" s="57"/>
      <c r="C117" s="57"/>
      <c r="D117" s="112" t="s">
        <v>1072</v>
      </c>
      <c r="E117" s="112" t="s">
        <v>1073</v>
      </c>
      <c r="F117" s="88">
        <v>109</v>
      </c>
      <c r="G117" s="30"/>
      <c r="H117" s="30"/>
      <c r="I117" s="85"/>
      <c r="J117" s="59"/>
      <c r="K117" s="130"/>
      <c r="L117" s="60"/>
    </row>
    <row r="118" spans="1:12" s="173" customFormat="1" x14ac:dyDescent="0.2">
      <c r="A118" s="57"/>
      <c r="B118" s="57"/>
      <c r="C118" s="57"/>
      <c r="D118" s="112" t="s">
        <v>1072</v>
      </c>
      <c r="E118" s="108" t="s">
        <v>1074</v>
      </c>
      <c r="F118" s="88">
        <v>78</v>
      </c>
      <c r="G118" s="30"/>
      <c r="H118" s="30"/>
      <c r="I118" s="85"/>
      <c r="J118" s="59"/>
      <c r="K118" s="130"/>
      <c r="L118" s="60"/>
    </row>
    <row r="119" spans="1:12" s="173" customFormat="1" x14ac:dyDescent="0.2">
      <c r="A119" s="57"/>
      <c r="B119" s="57"/>
      <c r="C119" s="57"/>
      <c r="D119" s="112" t="s">
        <v>1072</v>
      </c>
      <c r="E119" s="112" t="s">
        <v>1075</v>
      </c>
      <c r="F119" s="88">
        <v>37</v>
      </c>
      <c r="G119" s="30"/>
      <c r="H119" s="30"/>
      <c r="I119" s="85"/>
      <c r="J119" s="59"/>
      <c r="K119" s="130"/>
      <c r="L119" s="60"/>
    </row>
    <row r="120" spans="1:12" s="173" customFormat="1" x14ac:dyDescent="0.2">
      <c r="A120" s="57"/>
      <c r="B120" s="57"/>
      <c r="C120" s="57"/>
      <c r="D120" s="112" t="s">
        <v>1072</v>
      </c>
      <c r="E120" s="112" t="s">
        <v>1076</v>
      </c>
      <c r="F120" s="88">
        <v>42</v>
      </c>
      <c r="G120" s="105"/>
      <c r="H120" s="105"/>
      <c r="I120" s="85"/>
      <c r="J120" s="59"/>
      <c r="K120" s="130"/>
      <c r="L120" s="60"/>
    </row>
    <row r="121" spans="1:12" s="173" customFormat="1" x14ac:dyDescent="0.2">
      <c r="A121" s="167">
        <v>22</v>
      </c>
      <c r="B121" s="167" t="s">
        <v>963</v>
      </c>
      <c r="C121" s="167" t="s">
        <v>1026</v>
      </c>
      <c r="D121" s="168" t="s">
        <v>1077</v>
      </c>
      <c r="E121" s="168"/>
      <c r="F121" s="169">
        <f>SUM(F122:F126)</f>
        <v>496</v>
      </c>
      <c r="G121" s="170">
        <v>3</v>
      </c>
      <c r="H121" s="170">
        <v>4</v>
      </c>
      <c r="I121" s="171" t="s">
        <v>1585</v>
      </c>
      <c r="J121" s="171" t="s">
        <v>39</v>
      </c>
      <c r="K121" s="172" t="s">
        <v>221</v>
      </c>
      <c r="L121" s="172" t="s">
        <v>269</v>
      </c>
    </row>
    <row r="122" spans="1:12" s="173" customFormat="1" x14ac:dyDescent="0.2">
      <c r="A122" s="57"/>
      <c r="B122" s="57"/>
      <c r="C122" s="57"/>
      <c r="D122" s="112" t="s">
        <v>1077</v>
      </c>
      <c r="E122" s="112" t="s">
        <v>1077</v>
      </c>
      <c r="F122" s="88">
        <v>91</v>
      </c>
      <c r="G122" s="113"/>
      <c r="H122" s="113"/>
      <c r="I122" s="85"/>
      <c r="J122" s="59"/>
      <c r="K122" s="130"/>
      <c r="L122" s="60"/>
    </row>
    <row r="123" spans="1:12" s="173" customFormat="1" x14ac:dyDescent="0.2">
      <c r="A123" s="57"/>
      <c r="B123" s="57"/>
      <c r="C123" s="57"/>
      <c r="D123" s="112" t="s">
        <v>1077</v>
      </c>
      <c r="E123" s="112" t="s">
        <v>1078</v>
      </c>
      <c r="F123" s="88">
        <v>101</v>
      </c>
      <c r="G123" s="113"/>
      <c r="H123" s="113"/>
      <c r="I123" s="85"/>
      <c r="J123" s="59"/>
      <c r="K123" s="130"/>
      <c r="L123" s="60"/>
    </row>
    <row r="124" spans="1:12" s="173" customFormat="1" x14ac:dyDescent="0.2">
      <c r="A124" s="57"/>
      <c r="B124" s="57"/>
      <c r="C124" s="57"/>
      <c r="D124" s="112" t="s">
        <v>1077</v>
      </c>
      <c r="E124" s="112" t="s">
        <v>1079</v>
      </c>
      <c r="F124" s="88">
        <v>40</v>
      </c>
      <c r="G124" s="113"/>
      <c r="H124" s="113"/>
      <c r="I124" s="85"/>
      <c r="J124" s="59"/>
      <c r="K124" s="130"/>
      <c r="L124" s="60"/>
    </row>
    <row r="125" spans="1:12" s="173" customFormat="1" x14ac:dyDescent="0.2">
      <c r="A125" s="57"/>
      <c r="B125" s="57"/>
      <c r="C125" s="57"/>
      <c r="D125" s="112" t="s">
        <v>1077</v>
      </c>
      <c r="E125" s="112" t="s">
        <v>1080</v>
      </c>
      <c r="F125" s="88">
        <v>78</v>
      </c>
      <c r="G125" s="113"/>
      <c r="H125" s="113"/>
      <c r="I125" s="85"/>
      <c r="J125" s="59"/>
      <c r="K125" s="130"/>
      <c r="L125" s="60"/>
    </row>
    <row r="126" spans="1:12" s="173" customFormat="1" x14ac:dyDescent="0.2">
      <c r="A126" s="57"/>
      <c r="B126" s="57"/>
      <c r="C126" s="57"/>
      <c r="D126" s="112" t="s">
        <v>1077</v>
      </c>
      <c r="E126" s="112" t="s">
        <v>1081</v>
      </c>
      <c r="F126" s="88">
        <v>186</v>
      </c>
      <c r="G126" s="113"/>
      <c r="H126" s="113"/>
      <c r="I126" s="85"/>
      <c r="J126" s="59"/>
      <c r="K126" s="130"/>
      <c r="L126" s="60"/>
    </row>
    <row r="127" spans="1:12" s="173" customFormat="1" x14ac:dyDescent="0.2">
      <c r="A127" s="167">
        <v>23</v>
      </c>
      <c r="B127" s="167" t="s">
        <v>963</v>
      </c>
      <c r="C127" s="167" t="s">
        <v>1026</v>
      </c>
      <c r="D127" s="168" t="s">
        <v>1082</v>
      </c>
      <c r="E127" s="168"/>
      <c r="F127" s="169">
        <f>SUM(F128:F130)</f>
        <v>502</v>
      </c>
      <c r="G127" s="170">
        <v>1</v>
      </c>
      <c r="H127" s="170">
        <v>2</v>
      </c>
      <c r="I127" s="171"/>
      <c r="J127" s="171"/>
      <c r="K127" s="172"/>
      <c r="L127" s="174"/>
    </row>
    <row r="128" spans="1:12" s="173" customFormat="1" x14ac:dyDescent="0.2">
      <c r="A128" s="57"/>
      <c r="B128" s="57"/>
      <c r="C128" s="57"/>
      <c r="D128" s="112" t="s">
        <v>1082</v>
      </c>
      <c r="E128" s="108" t="s">
        <v>1082</v>
      </c>
      <c r="F128" s="88">
        <v>195</v>
      </c>
      <c r="G128" s="142"/>
      <c r="H128" s="142"/>
      <c r="I128" s="63" t="s">
        <v>1586</v>
      </c>
      <c r="J128" s="63" t="s">
        <v>40</v>
      </c>
      <c r="K128" s="64" t="s">
        <v>221</v>
      </c>
      <c r="L128" s="64" t="s">
        <v>269</v>
      </c>
    </row>
    <row r="129" spans="1:12" s="173" customFormat="1" x14ac:dyDescent="0.2">
      <c r="A129" s="57"/>
      <c r="B129" s="57"/>
      <c r="C129" s="57"/>
      <c r="D129" s="112" t="s">
        <v>1082</v>
      </c>
      <c r="E129" s="112" t="s">
        <v>1083</v>
      </c>
      <c r="F129" s="88">
        <v>182</v>
      </c>
      <c r="G129" s="113"/>
      <c r="H129" s="113"/>
      <c r="I129" s="85"/>
      <c r="J129" s="59"/>
      <c r="K129" s="130"/>
      <c r="L129" s="60"/>
    </row>
    <row r="130" spans="1:12" s="173" customFormat="1" x14ac:dyDescent="0.2">
      <c r="A130" s="57"/>
      <c r="B130" s="57"/>
      <c r="C130" s="57"/>
      <c r="D130" s="112" t="s">
        <v>1082</v>
      </c>
      <c r="E130" s="112" t="s">
        <v>1084</v>
      </c>
      <c r="F130" s="88">
        <v>125</v>
      </c>
      <c r="G130" s="113"/>
      <c r="H130" s="113"/>
      <c r="I130" s="63" t="s">
        <v>1583</v>
      </c>
      <c r="J130" s="63" t="s">
        <v>39</v>
      </c>
      <c r="K130" s="64" t="s">
        <v>221</v>
      </c>
      <c r="L130" s="64" t="s">
        <v>270</v>
      </c>
    </row>
    <row r="131" spans="1:12" s="173" customFormat="1" x14ac:dyDescent="0.2">
      <c r="A131" s="167">
        <v>24</v>
      </c>
      <c r="B131" s="167" t="s">
        <v>963</v>
      </c>
      <c r="C131" s="167" t="s">
        <v>1085</v>
      </c>
      <c r="D131" s="168" t="s">
        <v>1086</v>
      </c>
      <c r="E131" s="168"/>
      <c r="F131" s="169">
        <f>SUM(F132:F140)</f>
        <v>1523</v>
      </c>
      <c r="G131" s="170">
        <v>3</v>
      </c>
      <c r="H131" s="170">
        <v>5</v>
      </c>
      <c r="I131" s="171"/>
      <c r="J131" s="171"/>
      <c r="K131" s="172"/>
      <c r="L131" s="174"/>
    </row>
    <row r="132" spans="1:12" s="173" customFormat="1" x14ac:dyDescent="0.2">
      <c r="A132" s="57"/>
      <c r="B132" s="57"/>
      <c r="C132" s="57"/>
      <c r="D132" s="108" t="s">
        <v>1086</v>
      </c>
      <c r="E132" s="145" t="s">
        <v>1087</v>
      </c>
      <c r="F132" s="109">
        <v>947</v>
      </c>
      <c r="G132" s="113"/>
      <c r="H132" s="113"/>
      <c r="I132" s="66" t="s">
        <v>1582</v>
      </c>
      <c r="J132" s="86" t="s">
        <v>40</v>
      </c>
      <c r="K132" s="64" t="s">
        <v>221</v>
      </c>
      <c r="L132" s="64" t="s">
        <v>572</v>
      </c>
    </row>
    <row r="133" spans="1:12" s="173" customFormat="1" x14ac:dyDescent="0.2">
      <c r="A133" s="57"/>
      <c r="B133" s="57"/>
      <c r="C133" s="57"/>
      <c r="D133" s="108" t="s">
        <v>1086</v>
      </c>
      <c r="E133" s="108" t="s">
        <v>1088</v>
      </c>
      <c r="F133" s="88">
        <v>151</v>
      </c>
      <c r="G133" s="113"/>
      <c r="H133" s="113"/>
      <c r="I133" s="66" t="s">
        <v>1581</v>
      </c>
      <c r="J133" s="66" t="s">
        <v>337</v>
      </c>
      <c r="K133" s="130" t="s">
        <v>339</v>
      </c>
      <c r="L133" s="64" t="s">
        <v>339</v>
      </c>
    </row>
    <row r="134" spans="1:12" s="173" customFormat="1" x14ac:dyDescent="0.2">
      <c r="A134" s="57"/>
      <c r="B134" s="57"/>
      <c r="C134" s="57"/>
      <c r="D134" s="108" t="s">
        <v>1086</v>
      </c>
      <c r="E134" s="108" t="s">
        <v>1089</v>
      </c>
      <c r="F134" s="88">
        <v>59</v>
      </c>
      <c r="G134" s="113"/>
      <c r="H134" s="113"/>
      <c r="I134" s="66" t="s">
        <v>1580</v>
      </c>
      <c r="J134" s="86" t="s">
        <v>40</v>
      </c>
      <c r="K134" s="64" t="s">
        <v>221</v>
      </c>
      <c r="L134" s="64" t="s">
        <v>274</v>
      </c>
    </row>
    <row r="135" spans="1:12" s="173" customFormat="1" x14ac:dyDescent="0.2">
      <c r="A135" s="57"/>
      <c r="B135" s="57"/>
      <c r="C135" s="57"/>
      <c r="D135" s="108" t="s">
        <v>1086</v>
      </c>
      <c r="E135" s="108" t="s">
        <v>1090</v>
      </c>
      <c r="F135" s="88">
        <v>32</v>
      </c>
      <c r="G135" s="113"/>
      <c r="H135" s="113"/>
      <c r="I135" s="85"/>
      <c r="J135" s="59"/>
      <c r="K135" s="130"/>
      <c r="L135" s="60"/>
    </row>
    <row r="136" spans="1:12" s="173" customFormat="1" x14ac:dyDescent="0.2">
      <c r="A136" s="57"/>
      <c r="B136" s="57"/>
      <c r="C136" s="57"/>
      <c r="D136" s="108" t="s">
        <v>1086</v>
      </c>
      <c r="E136" s="108" t="s">
        <v>1091</v>
      </c>
      <c r="F136" s="88">
        <v>75</v>
      </c>
      <c r="G136" s="113"/>
      <c r="H136" s="113"/>
      <c r="I136" s="85"/>
      <c r="J136" s="59"/>
      <c r="K136" s="130"/>
      <c r="L136" s="60"/>
    </row>
    <row r="137" spans="1:12" s="173" customFormat="1" x14ac:dyDescent="0.2">
      <c r="A137" s="57"/>
      <c r="B137" s="57"/>
      <c r="C137" s="57"/>
      <c r="D137" s="108" t="s">
        <v>1086</v>
      </c>
      <c r="E137" s="108" t="s">
        <v>1092</v>
      </c>
      <c r="F137" s="88">
        <v>157</v>
      </c>
      <c r="G137" s="113"/>
      <c r="H137" s="113"/>
      <c r="I137" s="85"/>
      <c r="J137" s="59"/>
      <c r="K137" s="130"/>
      <c r="L137" s="60"/>
    </row>
    <row r="138" spans="1:12" s="173" customFormat="1" x14ac:dyDescent="0.2">
      <c r="A138" s="57"/>
      <c r="B138" s="57"/>
      <c r="C138" s="57"/>
      <c r="D138" s="108" t="s">
        <v>1086</v>
      </c>
      <c r="E138" s="108" t="s">
        <v>1093</v>
      </c>
      <c r="F138" s="88">
        <v>37</v>
      </c>
      <c r="G138" s="113"/>
      <c r="H138" s="113"/>
      <c r="I138" s="85"/>
      <c r="J138" s="59"/>
      <c r="K138" s="130"/>
      <c r="L138" s="60"/>
    </row>
    <row r="139" spans="1:12" s="173" customFormat="1" x14ac:dyDescent="0.2">
      <c r="A139" s="57"/>
      <c r="B139" s="57"/>
      <c r="C139" s="57"/>
      <c r="D139" s="108" t="s">
        <v>1086</v>
      </c>
      <c r="E139" s="108" t="s">
        <v>1094</v>
      </c>
      <c r="F139" s="88">
        <v>28</v>
      </c>
      <c r="G139" s="113"/>
      <c r="H139" s="113"/>
      <c r="I139" s="85"/>
      <c r="J139" s="59"/>
      <c r="K139" s="130"/>
      <c r="L139" s="60"/>
    </row>
    <row r="140" spans="1:12" s="173" customFormat="1" x14ac:dyDescent="0.2">
      <c r="A140" s="57"/>
      <c r="B140" s="57"/>
      <c r="C140" s="57"/>
      <c r="D140" s="108" t="s">
        <v>1086</v>
      </c>
      <c r="E140" s="108" t="s">
        <v>1095</v>
      </c>
      <c r="F140" s="88">
        <v>37</v>
      </c>
      <c r="G140" s="113"/>
      <c r="H140" s="113"/>
      <c r="I140" s="85"/>
      <c r="J140" s="59"/>
      <c r="K140" s="130"/>
      <c r="L140" s="60"/>
    </row>
    <row r="141" spans="1:12" x14ac:dyDescent="0.2">
      <c r="A141" s="149">
        <v>25</v>
      </c>
      <c r="B141" s="149" t="s">
        <v>963</v>
      </c>
      <c r="C141" s="149" t="s">
        <v>1085</v>
      </c>
      <c r="D141" s="150" t="s">
        <v>1096</v>
      </c>
      <c r="E141" s="150"/>
      <c r="F141" s="151">
        <v>686</v>
      </c>
      <c r="G141" s="152">
        <v>1</v>
      </c>
      <c r="H141" s="152">
        <v>5</v>
      </c>
      <c r="I141" s="153" t="s">
        <v>1579</v>
      </c>
      <c r="J141" s="153" t="s">
        <v>39</v>
      </c>
      <c r="K141" s="154" t="s">
        <v>221</v>
      </c>
      <c r="L141" s="154" t="s">
        <v>1534</v>
      </c>
    </row>
    <row r="142" spans="1:12" x14ac:dyDescent="0.2">
      <c r="A142" s="48"/>
      <c r="B142" s="48"/>
      <c r="C142" s="48"/>
      <c r="D142" s="111" t="s">
        <v>1097</v>
      </c>
      <c r="E142" s="111" t="s">
        <v>1097</v>
      </c>
      <c r="F142" s="94">
        <v>161</v>
      </c>
      <c r="G142" s="99"/>
      <c r="H142" s="99"/>
      <c r="I142" s="96"/>
      <c r="J142" s="23"/>
      <c r="K142" s="146"/>
      <c r="L142" s="24"/>
    </row>
    <row r="143" spans="1:12" x14ac:dyDescent="0.2">
      <c r="A143" s="48"/>
      <c r="B143" s="48"/>
      <c r="C143" s="48"/>
      <c r="D143" s="111" t="s">
        <v>1097</v>
      </c>
      <c r="E143" s="111" t="s">
        <v>1098</v>
      </c>
      <c r="F143" s="94">
        <v>0</v>
      </c>
      <c r="G143" s="99"/>
      <c r="H143" s="99"/>
      <c r="I143" s="96"/>
      <c r="J143" s="23"/>
      <c r="K143" s="146"/>
      <c r="L143" s="24"/>
    </row>
    <row r="144" spans="1:12" x14ac:dyDescent="0.2">
      <c r="A144" s="48"/>
      <c r="B144" s="48"/>
      <c r="C144" s="48"/>
      <c r="D144" s="111" t="s">
        <v>1097</v>
      </c>
      <c r="E144" s="111" t="s">
        <v>1099</v>
      </c>
      <c r="F144" s="94">
        <v>59</v>
      </c>
      <c r="G144" s="99"/>
      <c r="H144" s="99"/>
      <c r="I144" s="96"/>
      <c r="J144" s="23"/>
      <c r="K144" s="146"/>
      <c r="L144" s="24"/>
    </row>
    <row r="145" spans="1:12" x14ac:dyDescent="0.2">
      <c r="A145" s="48"/>
      <c r="B145" s="48"/>
      <c r="C145" s="48"/>
      <c r="D145" s="111" t="s">
        <v>1097</v>
      </c>
      <c r="E145" s="111" t="s">
        <v>1100</v>
      </c>
      <c r="F145" s="94">
        <v>79</v>
      </c>
      <c r="G145" s="99"/>
      <c r="H145" s="99"/>
      <c r="I145" s="96"/>
      <c r="J145" s="23"/>
      <c r="K145" s="146"/>
      <c r="L145" s="24"/>
    </row>
    <row r="146" spans="1:12" x14ac:dyDescent="0.2">
      <c r="A146" s="48"/>
      <c r="B146" s="48"/>
      <c r="C146" s="48"/>
      <c r="D146" s="111" t="s">
        <v>1097</v>
      </c>
      <c r="E146" s="111" t="s">
        <v>1101</v>
      </c>
      <c r="F146" s="94">
        <v>73</v>
      </c>
      <c r="G146" s="99"/>
      <c r="H146" s="99"/>
      <c r="I146" s="96"/>
      <c r="J146" s="23"/>
      <c r="K146" s="146"/>
      <c r="L146" s="24"/>
    </row>
    <row r="147" spans="1:12" x14ac:dyDescent="0.2">
      <c r="A147" s="48"/>
      <c r="B147" s="48"/>
      <c r="C147" s="48"/>
      <c r="D147" s="111" t="s">
        <v>1097</v>
      </c>
      <c r="E147" s="111" t="s">
        <v>1102</v>
      </c>
      <c r="F147" s="94">
        <v>69</v>
      </c>
      <c r="G147" s="99"/>
      <c r="H147" s="99"/>
      <c r="I147" s="96"/>
      <c r="J147" s="23"/>
      <c r="K147" s="146"/>
      <c r="L147" s="24"/>
    </row>
    <row r="148" spans="1:12" x14ac:dyDescent="0.2">
      <c r="A148" s="24"/>
      <c r="B148" s="24"/>
      <c r="C148" s="24"/>
      <c r="D148" s="111" t="s">
        <v>1097</v>
      </c>
      <c r="E148" s="111" t="s">
        <v>1103</v>
      </c>
      <c r="F148" s="94">
        <v>182</v>
      </c>
      <c r="G148" s="99"/>
      <c r="H148" s="99"/>
      <c r="I148" s="24"/>
      <c r="J148" s="24"/>
      <c r="K148" s="24"/>
      <c r="L148" s="24"/>
    </row>
    <row r="149" spans="1:12" x14ac:dyDescent="0.2">
      <c r="A149" s="48"/>
      <c r="B149" s="48"/>
      <c r="C149" s="48"/>
      <c r="D149" s="111" t="s">
        <v>1097</v>
      </c>
      <c r="E149" s="111" t="s">
        <v>1104</v>
      </c>
      <c r="F149" s="94">
        <v>58</v>
      </c>
      <c r="G149" s="99"/>
      <c r="H149" s="99"/>
      <c r="I149" s="96"/>
      <c r="J149" s="23"/>
      <c r="K149" s="146"/>
      <c r="L149" s="24"/>
    </row>
    <row r="150" spans="1:12" x14ac:dyDescent="0.2">
      <c r="A150" s="48"/>
      <c r="B150" s="48"/>
      <c r="C150" s="48"/>
      <c r="D150" s="111" t="s">
        <v>1097</v>
      </c>
      <c r="E150" s="111" t="s">
        <v>1105</v>
      </c>
      <c r="F150" s="94" t="s">
        <v>47</v>
      </c>
      <c r="G150" s="99"/>
      <c r="H150" s="99"/>
      <c r="I150" s="96"/>
      <c r="J150" s="23"/>
      <c r="K150" s="146"/>
      <c r="L150" s="24"/>
    </row>
    <row r="151" spans="1:12" x14ac:dyDescent="0.2">
      <c r="A151" s="149">
        <v>26</v>
      </c>
      <c r="B151" s="149" t="s">
        <v>963</v>
      </c>
      <c r="C151" s="149" t="s">
        <v>1085</v>
      </c>
      <c r="D151" s="150" t="s">
        <v>1106</v>
      </c>
      <c r="E151" s="150"/>
      <c r="F151" s="151">
        <v>443</v>
      </c>
      <c r="G151" s="152">
        <v>1</v>
      </c>
      <c r="H151" s="152">
        <v>2</v>
      </c>
      <c r="I151" s="153" t="s">
        <v>1578</v>
      </c>
      <c r="J151" s="153" t="s">
        <v>39</v>
      </c>
      <c r="K151" s="154" t="s">
        <v>221</v>
      </c>
      <c r="L151" s="154" t="s">
        <v>1534</v>
      </c>
    </row>
    <row r="152" spans="1:12" x14ac:dyDescent="0.2">
      <c r="A152" s="48"/>
      <c r="B152" s="48"/>
      <c r="C152" s="48"/>
      <c r="D152" s="111" t="s">
        <v>1106</v>
      </c>
      <c r="E152" s="111" t="s">
        <v>1106</v>
      </c>
      <c r="F152" s="94">
        <v>232</v>
      </c>
      <c r="G152" s="99"/>
      <c r="H152" s="99"/>
      <c r="I152" s="96"/>
      <c r="J152" s="23"/>
      <c r="K152" s="146"/>
      <c r="L152" s="24"/>
    </row>
    <row r="153" spans="1:12" x14ac:dyDescent="0.2">
      <c r="A153" s="48"/>
      <c r="B153" s="48"/>
      <c r="C153" s="48"/>
      <c r="D153" s="111" t="s">
        <v>1106</v>
      </c>
      <c r="E153" s="111" t="s">
        <v>1107</v>
      </c>
      <c r="F153" s="94">
        <v>77</v>
      </c>
      <c r="G153" s="99"/>
      <c r="H153" s="99"/>
      <c r="I153" s="96"/>
      <c r="J153" s="23"/>
      <c r="K153" s="146"/>
      <c r="L153" s="24"/>
    </row>
    <row r="154" spans="1:12" x14ac:dyDescent="0.2">
      <c r="A154" s="48"/>
      <c r="B154" s="48"/>
      <c r="C154" s="48"/>
      <c r="D154" s="111" t="s">
        <v>1106</v>
      </c>
      <c r="E154" s="111" t="s">
        <v>1108</v>
      </c>
      <c r="F154" s="94" t="s">
        <v>47</v>
      </c>
      <c r="G154" s="99"/>
      <c r="H154" s="99"/>
      <c r="I154" s="96"/>
      <c r="J154" s="23"/>
      <c r="K154" s="146"/>
      <c r="L154" s="24"/>
    </row>
    <row r="155" spans="1:12" x14ac:dyDescent="0.2">
      <c r="A155" s="48"/>
      <c r="B155" s="48"/>
      <c r="C155" s="48"/>
      <c r="D155" s="111" t="s">
        <v>1106</v>
      </c>
      <c r="E155" s="111" t="s">
        <v>1109</v>
      </c>
      <c r="F155" s="94">
        <v>15</v>
      </c>
      <c r="G155" s="99"/>
      <c r="H155" s="99"/>
      <c r="I155" s="96"/>
      <c r="J155" s="23"/>
      <c r="K155" s="146"/>
      <c r="L155" s="24"/>
    </row>
    <row r="156" spans="1:12" x14ac:dyDescent="0.2">
      <c r="A156" s="48"/>
      <c r="B156" s="48"/>
      <c r="C156" s="48"/>
      <c r="D156" s="111" t="s">
        <v>1106</v>
      </c>
      <c r="E156" s="111" t="s">
        <v>1110</v>
      </c>
      <c r="F156" s="94">
        <v>110</v>
      </c>
      <c r="G156" s="99"/>
      <c r="H156" s="99"/>
      <c r="I156" s="96"/>
      <c r="J156" s="23"/>
      <c r="K156" s="146"/>
      <c r="L156" s="24"/>
    </row>
    <row r="157" spans="1:12" x14ac:dyDescent="0.2">
      <c r="A157" s="149">
        <v>27</v>
      </c>
      <c r="B157" s="149" t="s">
        <v>963</v>
      </c>
      <c r="C157" s="149" t="s">
        <v>1085</v>
      </c>
      <c r="D157" s="150" t="s">
        <v>1111</v>
      </c>
      <c r="E157" s="150"/>
      <c r="F157" s="151">
        <v>537</v>
      </c>
      <c r="G157" s="152">
        <v>1</v>
      </c>
      <c r="H157" s="152">
        <v>4</v>
      </c>
      <c r="I157" s="153" t="s">
        <v>1577</v>
      </c>
      <c r="J157" s="153" t="s">
        <v>39</v>
      </c>
      <c r="K157" s="154" t="s">
        <v>221</v>
      </c>
      <c r="L157" s="154" t="s">
        <v>1534</v>
      </c>
    </row>
    <row r="158" spans="1:12" x14ac:dyDescent="0.2">
      <c r="A158" s="48"/>
      <c r="B158" s="48"/>
      <c r="C158" s="48"/>
      <c r="D158" s="111" t="s">
        <v>1112</v>
      </c>
      <c r="E158" s="111" t="s">
        <v>1112</v>
      </c>
      <c r="F158" s="94">
        <v>158</v>
      </c>
      <c r="G158" s="99"/>
      <c r="H158" s="99"/>
      <c r="I158" s="96"/>
      <c r="J158" s="23"/>
      <c r="K158" s="146"/>
      <c r="L158" s="24"/>
    </row>
    <row r="159" spans="1:12" x14ac:dyDescent="0.2">
      <c r="A159" s="48"/>
      <c r="B159" s="48"/>
      <c r="C159" s="48"/>
      <c r="D159" s="111" t="s">
        <v>1112</v>
      </c>
      <c r="E159" s="111" t="s">
        <v>672</v>
      </c>
      <c r="F159" s="94">
        <v>15</v>
      </c>
      <c r="G159" s="99"/>
      <c r="H159" s="99"/>
      <c r="I159" s="96"/>
      <c r="J159" s="23"/>
      <c r="K159" s="146"/>
      <c r="L159" s="24"/>
    </row>
    <row r="160" spans="1:12" x14ac:dyDescent="0.2">
      <c r="A160" s="48"/>
      <c r="B160" s="48"/>
      <c r="C160" s="48"/>
      <c r="D160" s="111" t="s">
        <v>1112</v>
      </c>
      <c r="E160" s="111" t="s">
        <v>1113</v>
      </c>
      <c r="F160" s="94" t="s">
        <v>47</v>
      </c>
      <c r="G160" s="99"/>
      <c r="H160" s="99"/>
      <c r="I160" s="96"/>
      <c r="J160" s="23"/>
      <c r="K160" s="146"/>
      <c r="L160" s="24"/>
    </row>
    <row r="161" spans="1:12" x14ac:dyDescent="0.2">
      <c r="A161" s="48"/>
      <c r="B161" s="48"/>
      <c r="C161" s="48"/>
      <c r="D161" s="111" t="s">
        <v>1112</v>
      </c>
      <c r="E161" s="111" t="s">
        <v>1114</v>
      </c>
      <c r="F161" s="94">
        <v>17</v>
      </c>
      <c r="G161" s="99"/>
      <c r="H161" s="99"/>
      <c r="I161" s="96"/>
      <c r="J161" s="23"/>
      <c r="K161" s="146"/>
      <c r="L161" s="24"/>
    </row>
    <row r="162" spans="1:12" x14ac:dyDescent="0.2">
      <c r="A162" s="48"/>
      <c r="B162" s="48"/>
      <c r="C162" s="48"/>
      <c r="D162" s="111" t="s">
        <v>1112</v>
      </c>
      <c r="E162" s="111" t="s">
        <v>1115</v>
      </c>
      <c r="F162" s="94">
        <v>22</v>
      </c>
      <c r="G162" s="99"/>
      <c r="H162" s="99"/>
      <c r="I162" s="96"/>
      <c r="J162" s="23"/>
      <c r="K162" s="146"/>
      <c r="L162" s="24"/>
    </row>
    <row r="163" spans="1:12" x14ac:dyDescent="0.2">
      <c r="A163" s="48"/>
      <c r="B163" s="48"/>
      <c r="C163" s="48"/>
      <c r="D163" s="111" t="s">
        <v>1112</v>
      </c>
      <c r="E163" s="111" t="s">
        <v>1007</v>
      </c>
      <c r="F163" s="94">
        <v>0</v>
      </c>
      <c r="G163" s="99"/>
      <c r="H163" s="99"/>
      <c r="I163" s="96"/>
      <c r="J163" s="23"/>
      <c r="K163" s="146"/>
      <c r="L163" s="24"/>
    </row>
    <row r="164" spans="1:12" x14ac:dyDescent="0.2">
      <c r="A164" s="48"/>
      <c r="B164" s="48"/>
      <c r="C164" s="48"/>
      <c r="D164" s="111" t="s">
        <v>1112</v>
      </c>
      <c r="E164" s="111" t="s">
        <v>1116</v>
      </c>
      <c r="F164" s="94">
        <v>116</v>
      </c>
      <c r="G164" s="99"/>
      <c r="H164" s="99"/>
      <c r="I164" s="96"/>
      <c r="J164" s="23"/>
      <c r="K164" s="146"/>
      <c r="L164" s="24"/>
    </row>
    <row r="165" spans="1:12" x14ac:dyDescent="0.2">
      <c r="A165" s="48"/>
      <c r="B165" s="48"/>
      <c r="C165" s="48"/>
      <c r="D165" s="111" t="s">
        <v>1112</v>
      </c>
      <c r="E165" s="111" t="s">
        <v>1117</v>
      </c>
      <c r="F165" s="94">
        <v>61</v>
      </c>
      <c r="G165" s="99"/>
      <c r="H165" s="99"/>
      <c r="I165" s="96"/>
      <c r="J165" s="23"/>
      <c r="K165" s="146"/>
      <c r="L165" s="24"/>
    </row>
    <row r="166" spans="1:12" x14ac:dyDescent="0.2">
      <c r="A166" s="48"/>
      <c r="B166" s="48"/>
      <c r="C166" s="48"/>
      <c r="D166" s="111" t="s">
        <v>1112</v>
      </c>
      <c r="E166" s="111" t="s">
        <v>1118</v>
      </c>
      <c r="F166" s="94" t="s">
        <v>47</v>
      </c>
      <c r="G166" s="99"/>
      <c r="H166" s="99"/>
      <c r="I166" s="96"/>
      <c r="J166" s="23"/>
      <c r="K166" s="146"/>
      <c r="L166" s="24"/>
    </row>
    <row r="167" spans="1:12" x14ac:dyDescent="0.2">
      <c r="A167" s="48"/>
      <c r="B167" s="48"/>
      <c r="C167" s="48"/>
      <c r="D167" s="111" t="s">
        <v>1112</v>
      </c>
      <c r="E167" s="111" t="s">
        <v>1119</v>
      </c>
      <c r="F167" s="94">
        <v>140</v>
      </c>
      <c r="G167" s="99"/>
      <c r="H167" s="99"/>
      <c r="I167" s="96"/>
      <c r="J167" s="23"/>
      <c r="K167" s="146"/>
      <c r="L167" s="24"/>
    </row>
    <row r="168" spans="1:12" x14ac:dyDescent="0.2">
      <c r="A168" s="48"/>
      <c r="B168" s="48"/>
      <c r="C168" s="48"/>
      <c r="D168" s="111" t="s">
        <v>1120</v>
      </c>
      <c r="E168" s="111" t="s">
        <v>1120</v>
      </c>
      <c r="F168" s="94">
        <v>0</v>
      </c>
      <c r="G168" s="99"/>
      <c r="H168" s="99"/>
      <c r="I168" s="96"/>
      <c r="J168" s="23"/>
      <c r="K168" s="146"/>
      <c r="L168" s="24"/>
    </row>
    <row r="169" spans="1:12" x14ac:dyDescent="0.2">
      <c r="A169" s="48"/>
      <c r="B169" s="48"/>
      <c r="C169" s="48"/>
      <c r="D169" s="111" t="s">
        <v>1120</v>
      </c>
      <c r="E169" s="111" t="s">
        <v>1121</v>
      </c>
      <c r="F169" s="94" t="s">
        <v>47</v>
      </c>
      <c r="G169" s="99"/>
      <c r="H169" s="99"/>
      <c r="I169" s="96"/>
      <c r="J169" s="23"/>
      <c r="K169" s="146"/>
      <c r="L169" s="24"/>
    </row>
    <row r="170" spans="1:12" x14ac:dyDescent="0.2">
      <c r="A170" s="48"/>
      <c r="B170" s="48"/>
      <c r="C170" s="48"/>
      <c r="D170" s="111" t="s">
        <v>1120</v>
      </c>
      <c r="E170" s="111" t="s">
        <v>1122</v>
      </c>
      <c r="F170" s="94">
        <v>0</v>
      </c>
      <c r="G170" s="100"/>
      <c r="H170" s="100"/>
      <c r="I170" s="96"/>
      <c r="J170" s="23"/>
      <c r="K170" s="146"/>
      <c r="L170" s="24"/>
    </row>
    <row r="171" spans="1:12" x14ac:dyDescent="0.2">
      <c r="A171" s="149">
        <v>28</v>
      </c>
      <c r="B171" s="149" t="s">
        <v>963</v>
      </c>
      <c r="C171" s="149" t="s">
        <v>1085</v>
      </c>
      <c r="D171" s="150" t="s">
        <v>1123</v>
      </c>
      <c r="E171" s="150"/>
      <c r="F171" s="151">
        <v>406</v>
      </c>
      <c r="G171" s="152">
        <v>1</v>
      </c>
      <c r="H171" s="152">
        <v>3</v>
      </c>
      <c r="I171" s="153" t="s">
        <v>1576</v>
      </c>
      <c r="J171" s="153" t="s">
        <v>39</v>
      </c>
      <c r="K171" s="154" t="s">
        <v>221</v>
      </c>
      <c r="L171" s="154" t="s">
        <v>1534</v>
      </c>
    </row>
    <row r="172" spans="1:12" x14ac:dyDescent="0.2">
      <c r="A172" s="48"/>
      <c r="B172" s="48"/>
      <c r="C172" s="48"/>
      <c r="D172" s="111" t="s">
        <v>1123</v>
      </c>
      <c r="E172" s="111" t="s">
        <v>1124</v>
      </c>
      <c r="F172" s="94">
        <v>51</v>
      </c>
      <c r="G172" s="99"/>
      <c r="H172" s="99"/>
      <c r="I172" s="96"/>
      <c r="J172" s="23"/>
      <c r="K172" s="146"/>
      <c r="L172" s="24"/>
    </row>
    <row r="173" spans="1:12" x14ac:dyDescent="0.2">
      <c r="A173" s="48"/>
      <c r="B173" s="48"/>
      <c r="C173" s="48"/>
      <c r="D173" s="111" t="s">
        <v>1123</v>
      </c>
      <c r="E173" s="111" t="s">
        <v>1125</v>
      </c>
      <c r="F173" s="94" t="s">
        <v>47</v>
      </c>
      <c r="G173" s="99"/>
      <c r="H173" s="99"/>
      <c r="I173" s="96"/>
      <c r="J173" s="23"/>
      <c r="K173" s="146"/>
      <c r="L173" s="24"/>
    </row>
    <row r="174" spans="1:12" x14ac:dyDescent="0.2">
      <c r="A174" s="48"/>
      <c r="B174" s="48"/>
      <c r="C174" s="48"/>
      <c r="D174" s="111" t="s">
        <v>1123</v>
      </c>
      <c r="E174" s="111" t="s">
        <v>1126</v>
      </c>
      <c r="F174" s="94">
        <v>30</v>
      </c>
      <c r="G174" s="99"/>
      <c r="H174" s="99"/>
      <c r="I174" s="96"/>
      <c r="J174" s="23"/>
      <c r="K174" s="146"/>
      <c r="L174" s="24"/>
    </row>
    <row r="175" spans="1:12" x14ac:dyDescent="0.2">
      <c r="A175" s="48"/>
      <c r="B175" s="48"/>
      <c r="C175" s="48"/>
      <c r="D175" s="111" t="s">
        <v>1123</v>
      </c>
      <c r="E175" s="111" t="s">
        <v>1127</v>
      </c>
      <c r="F175" s="94">
        <v>37</v>
      </c>
      <c r="G175" s="99"/>
      <c r="H175" s="99"/>
      <c r="I175" s="96"/>
      <c r="J175" s="23"/>
      <c r="K175" s="146"/>
      <c r="L175" s="24"/>
    </row>
    <row r="176" spans="1:12" x14ac:dyDescent="0.2">
      <c r="A176" s="48"/>
      <c r="B176" s="48"/>
      <c r="C176" s="48"/>
      <c r="D176" s="111" t="s">
        <v>1123</v>
      </c>
      <c r="E176" s="111" t="s">
        <v>1128</v>
      </c>
      <c r="F176" s="94">
        <v>48</v>
      </c>
      <c r="G176" s="99"/>
      <c r="H176" s="99"/>
      <c r="I176" s="96"/>
      <c r="J176" s="23"/>
      <c r="K176" s="146"/>
      <c r="L176" s="24"/>
    </row>
    <row r="177" spans="1:12" x14ac:dyDescent="0.2">
      <c r="A177" s="48"/>
      <c r="B177" s="48"/>
      <c r="C177" s="48"/>
      <c r="D177" s="111" t="s">
        <v>1123</v>
      </c>
      <c r="E177" s="111" t="s">
        <v>1129</v>
      </c>
      <c r="F177" s="94">
        <v>31</v>
      </c>
      <c r="G177" s="99"/>
      <c r="H177" s="99"/>
      <c r="I177" s="96"/>
      <c r="J177" s="23"/>
      <c r="K177" s="146"/>
      <c r="L177" s="24"/>
    </row>
    <row r="178" spans="1:12" x14ac:dyDescent="0.2">
      <c r="A178" s="48"/>
      <c r="B178" s="48"/>
      <c r="C178" s="48"/>
      <c r="D178" s="111" t="s">
        <v>1123</v>
      </c>
      <c r="E178" s="111" t="s">
        <v>1130</v>
      </c>
      <c r="F178" s="94" t="s">
        <v>47</v>
      </c>
      <c r="G178" s="99"/>
      <c r="H178" s="99"/>
      <c r="I178" s="96"/>
      <c r="J178" s="23"/>
      <c r="K178" s="146"/>
      <c r="L178" s="24"/>
    </row>
    <row r="179" spans="1:12" x14ac:dyDescent="0.2">
      <c r="A179" s="48"/>
      <c r="B179" s="48"/>
      <c r="C179" s="48"/>
      <c r="D179" s="111" t="s">
        <v>1123</v>
      </c>
      <c r="E179" s="111" t="s">
        <v>1131</v>
      </c>
      <c r="F179" s="94">
        <v>36</v>
      </c>
      <c r="G179" s="99"/>
      <c r="H179" s="99"/>
      <c r="I179" s="96"/>
      <c r="J179" s="23"/>
      <c r="K179" s="146"/>
      <c r="L179" s="24"/>
    </row>
    <row r="180" spans="1:12" x14ac:dyDescent="0.2">
      <c r="A180" s="48"/>
      <c r="B180" s="48"/>
      <c r="C180" s="48"/>
      <c r="D180" s="111" t="s">
        <v>1123</v>
      </c>
      <c r="E180" s="111" t="s">
        <v>1132</v>
      </c>
      <c r="F180" s="94">
        <v>44</v>
      </c>
      <c r="G180" s="99"/>
      <c r="H180" s="99"/>
      <c r="I180" s="96"/>
      <c r="J180" s="23"/>
      <c r="K180" s="146"/>
      <c r="L180" s="24"/>
    </row>
    <row r="181" spans="1:12" x14ac:dyDescent="0.2">
      <c r="A181" s="48"/>
      <c r="B181" s="48"/>
      <c r="C181" s="48"/>
      <c r="D181" s="111" t="s">
        <v>1123</v>
      </c>
      <c r="E181" s="111" t="s">
        <v>1133</v>
      </c>
      <c r="F181" s="94">
        <v>0</v>
      </c>
      <c r="G181" s="99"/>
      <c r="H181" s="99"/>
      <c r="I181" s="96"/>
      <c r="J181" s="23"/>
      <c r="K181" s="146"/>
      <c r="L181" s="24"/>
    </row>
    <row r="182" spans="1:12" x14ac:dyDescent="0.2">
      <c r="A182" s="48"/>
      <c r="B182" s="48"/>
      <c r="C182" s="48"/>
      <c r="D182" s="111" t="s">
        <v>1123</v>
      </c>
      <c r="E182" s="111" t="s">
        <v>1134</v>
      </c>
      <c r="F182" s="94">
        <v>59</v>
      </c>
      <c r="G182" s="99"/>
      <c r="H182" s="99"/>
      <c r="I182" s="96"/>
      <c r="J182" s="23"/>
      <c r="K182" s="146"/>
      <c r="L182" s="24"/>
    </row>
    <row r="183" spans="1:12" x14ac:dyDescent="0.2">
      <c r="A183" s="48"/>
      <c r="B183" s="48"/>
      <c r="C183" s="48"/>
      <c r="D183" s="111" t="s">
        <v>1123</v>
      </c>
      <c r="E183" s="111" t="s">
        <v>1135</v>
      </c>
      <c r="F183" s="94">
        <v>62</v>
      </c>
      <c r="G183" s="99"/>
      <c r="H183" s="99"/>
      <c r="I183" s="96"/>
      <c r="J183" s="23"/>
      <c r="K183" s="146"/>
      <c r="L183" s="24"/>
    </row>
    <row r="184" spans="1:12" x14ac:dyDescent="0.2">
      <c r="A184" s="149">
        <v>29</v>
      </c>
      <c r="B184" s="149" t="s">
        <v>963</v>
      </c>
      <c r="C184" s="149" t="s">
        <v>1085</v>
      </c>
      <c r="D184" s="150" t="s">
        <v>1136</v>
      </c>
      <c r="E184" s="150"/>
      <c r="F184" s="151">
        <v>511</v>
      </c>
      <c r="G184" s="152">
        <v>1</v>
      </c>
      <c r="H184" s="152">
        <v>2</v>
      </c>
      <c r="I184" s="153" t="s">
        <v>1575</v>
      </c>
      <c r="J184" s="153" t="s">
        <v>39</v>
      </c>
      <c r="K184" s="154" t="s">
        <v>221</v>
      </c>
      <c r="L184" s="154" t="s">
        <v>239</v>
      </c>
    </row>
    <row r="185" spans="1:12" x14ac:dyDescent="0.2">
      <c r="A185" s="48"/>
      <c r="B185" s="48"/>
      <c r="C185" s="48"/>
      <c r="D185" s="111" t="s">
        <v>1136</v>
      </c>
      <c r="E185" s="111" t="s">
        <v>1136</v>
      </c>
      <c r="F185" s="94">
        <v>258</v>
      </c>
      <c r="G185" s="99"/>
      <c r="H185" s="99"/>
      <c r="I185" s="96"/>
      <c r="J185" s="23"/>
      <c r="K185" s="146"/>
      <c r="L185" s="24"/>
    </row>
    <row r="186" spans="1:12" x14ac:dyDescent="0.2">
      <c r="A186" s="48"/>
      <c r="B186" s="48"/>
      <c r="C186" s="48"/>
      <c r="D186" s="111" t="s">
        <v>1136</v>
      </c>
      <c r="E186" s="111" t="s">
        <v>1137</v>
      </c>
      <c r="F186" s="94">
        <v>11</v>
      </c>
      <c r="G186" s="99"/>
      <c r="H186" s="99"/>
      <c r="I186" s="96"/>
      <c r="J186" s="23"/>
      <c r="K186" s="146"/>
      <c r="L186" s="24"/>
    </row>
    <row r="187" spans="1:12" x14ac:dyDescent="0.2">
      <c r="A187" s="48"/>
      <c r="B187" s="48"/>
      <c r="C187" s="48"/>
      <c r="D187" s="111" t="s">
        <v>1136</v>
      </c>
      <c r="E187" s="111" t="s">
        <v>1138</v>
      </c>
      <c r="F187" s="94">
        <v>81</v>
      </c>
      <c r="G187" s="99"/>
      <c r="H187" s="99"/>
      <c r="I187" s="96"/>
      <c r="J187" s="23"/>
      <c r="K187" s="146"/>
      <c r="L187" s="24"/>
    </row>
    <row r="188" spans="1:12" x14ac:dyDescent="0.2">
      <c r="A188" s="48"/>
      <c r="B188" s="48"/>
      <c r="C188" s="48"/>
      <c r="D188" s="111" t="s">
        <v>1136</v>
      </c>
      <c r="E188" s="111" t="s">
        <v>1139</v>
      </c>
      <c r="F188" s="94">
        <v>22</v>
      </c>
      <c r="G188" s="99"/>
      <c r="H188" s="99"/>
      <c r="I188" s="96"/>
      <c r="J188" s="23"/>
      <c r="K188" s="146"/>
      <c r="L188" s="24"/>
    </row>
    <row r="189" spans="1:12" x14ac:dyDescent="0.2">
      <c r="A189" s="48"/>
      <c r="B189" s="48"/>
      <c r="C189" s="48"/>
      <c r="D189" s="111" t="s">
        <v>1136</v>
      </c>
      <c r="E189" s="111" t="s">
        <v>1140</v>
      </c>
      <c r="F189" s="94" t="s">
        <v>47</v>
      </c>
      <c r="G189" s="99"/>
      <c r="H189" s="99"/>
      <c r="I189" s="96"/>
      <c r="J189" s="23"/>
      <c r="K189" s="146"/>
      <c r="L189" s="24"/>
    </row>
    <row r="190" spans="1:12" x14ac:dyDescent="0.2">
      <c r="A190" s="48"/>
      <c r="B190" s="48"/>
      <c r="C190" s="48"/>
      <c r="D190" s="111" t="s">
        <v>1136</v>
      </c>
      <c r="E190" s="111" t="s">
        <v>1141</v>
      </c>
      <c r="F190" s="94">
        <v>0</v>
      </c>
      <c r="G190" s="99"/>
      <c r="H190" s="99"/>
      <c r="I190" s="96"/>
      <c r="J190" s="23"/>
      <c r="K190" s="146"/>
      <c r="L190" s="24"/>
    </row>
    <row r="191" spans="1:12" x14ac:dyDescent="0.2">
      <c r="A191" s="48"/>
      <c r="B191" s="48"/>
      <c r="C191" s="48"/>
      <c r="D191" s="111" t="s">
        <v>1136</v>
      </c>
      <c r="E191" s="111" t="s">
        <v>1142</v>
      </c>
      <c r="F191" s="94">
        <v>119</v>
      </c>
      <c r="G191" s="99"/>
      <c r="H191" s="99"/>
      <c r="I191" s="96"/>
      <c r="J191" s="23"/>
      <c r="K191" s="146"/>
      <c r="L191" s="24"/>
    </row>
    <row r="192" spans="1:12" x14ac:dyDescent="0.2">
      <c r="A192" s="48"/>
      <c r="B192" s="48"/>
      <c r="C192" s="48"/>
      <c r="D192" s="111" t="s">
        <v>1136</v>
      </c>
      <c r="E192" s="111" t="s">
        <v>1143</v>
      </c>
      <c r="F192" s="94">
        <v>18</v>
      </c>
      <c r="G192" s="99"/>
      <c r="H192" s="99"/>
      <c r="I192" s="96"/>
      <c r="J192" s="23"/>
      <c r="K192" s="146"/>
      <c r="L192" s="24"/>
    </row>
    <row r="193" spans="1:12" x14ac:dyDescent="0.2">
      <c r="A193" s="149">
        <v>30</v>
      </c>
      <c r="B193" s="149" t="s">
        <v>963</v>
      </c>
      <c r="C193" s="149" t="s">
        <v>1085</v>
      </c>
      <c r="D193" s="150" t="s">
        <v>1144</v>
      </c>
      <c r="E193" s="150"/>
      <c r="F193" s="151">
        <v>280</v>
      </c>
      <c r="G193" s="152">
        <v>1</v>
      </c>
      <c r="H193" s="152">
        <v>2</v>
      </c>
      <c r="I193" s="153" t="s">
        <v>1574</v>
      </c>
      <c r="J193" s="153" t="s">
        <v>39</v>
      </c>
      <c r="K193" s="154" t="s">
        <v>221</v>
      </c>
      <c r="L193" s="154" t="s">
        <v>1534</v>
      </c>
    </row>
    <row r="194" spans="1:12" x14ac:dyDescent="0.2">
      <c r="A194" s="48"/>
      <c r="B194" s="48"/>
      <c r="C194" s="48"/>
      <c r="D194" s="111" t="s">
        <v>1144</v>
      </c>
      <c r="E194" s="111" t="s">
        <v>1144</v>
      </c>
      <c r="F194" s="94">
        <v>102</v>
      </c>
      <c r="G194" s="99"/>
      <c r="H194" s="99"/>
      <c r="I194" s="96"/>
      <c r="J194" s="23"/>
      <c r="K194" s="146"/>
      <c r="L194" s="24"/>
    </row>
    <row r="195" spans="1:12" x14ac:dyDescent="0.2">
      <c r="A195" s="48"/>
      <c r="B195" s="48"/>
      <c r="C195" s="48"/>
      <c r="D195" s="111" t="s">
        <v>1144</v>
      </c>
      <c r="E195" s="111" t="s">
        <v>1145</v>
      </c>
      <c r="F195" s="94">
        <v>20</v>
      </c>
      <c r="G195" s="99"/>
      <c r="H195" s="99"/>
      <c r="I195" s="96"/>
      <c r="J195" s="23"/>
      <c r="K195" s="146"/>
      <c r="L195" s="24"/>
    </row>
    <row r="196" spans="1:12" x14ac:dyDescent="0.2">
      <c r="A196" s="48"/>
      <c r="B196" s="48"/>
      <c r="C196" s="48"/>
      <c r="D196" s="111" t="s">
        <v>1144</v>
      </c>
      <c r="E196" s="111" t="s">
        <v>1146</v>
      </c>
      <c r="F196" s="94">
        <v>48</v>
      </c>
      <c r="G196" s="99"/>
      <c r="H196" s="99"/>
      <c r="I196" s="96"/>
      <c r="J196" s="23"/>
      <c r="K196" s="146"/>
      <c r="L196" s="24"/>
    </row>
    <row r="197" spans="1:12" x14ac:dyDescent="0.2">
      <c r="A197" s="48"/>
      <c r="B197" s="48"/>
      <c r="C197" s="48"/>
      <c r="D197" s="111" t="s">
        <v>1144</v>
      </c>
      <c r="E197" s="111" t="s">
        <v>1147</v>
      </c>
      <c r="F197" s="94">
        <v>101</v>
      </c>
      <c r="G197" s="99"/>
      <c r="H197" s="99"/>
      <c r="I197" s="96"/>
      <c r="J197" s="23"/>
      <c r="K197" s="146"/>
      <c r="L197" s="24"/>
    </row>
    <row r="198" spans="1:12" x14ac:dyDescent="0.2">
      <c r="A198" s="48"/>
      <c r="B198" s="48"/>
      <c r="C198" s="48"/>
      <c r="D198" s="111" t="s">
        <v>1144</v>
      </c>
      <c r="E198" s="111" t="s">
        <v>1148</v>
      </c>
      <c r="F198" s="94" t="s">
        <v>47</v>
      </c>
      <c r="G198" s="99"/>
      <c r="H198" s="99"/>
      <c r="I198" s="96"/>
      <c r="J198" s="23"/>
      <c r="K198" s="146"/>
      <c r="L198" s="24"/>
    </row>
  </sheetData>
  <mergeCells count="2">
    <mergeCell ref="E95:E96"/>
    <mergeCell ref="I75:I7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252"/>
  <sheetViews>
    <sheetView zoomScaleNormal="100" workbookViewId="0">
      <selection activeCell="J14" sqref="J14"/>
    </sheetView>
  </sheetViews>
  <sheetFormatPr defaultColWidth="14.140625" defaultRowHeight="12" x14ac:dyDescent="0.25"/>
  <cols>
    <col min="1" max="1" width="6.42578125" style="228" customWidth="1"/>
    <col min="2" max="2" width="22.5703125" style="51" customWidth="1"/>
    <col min="3" max="3" width="10.5703125" style="51" customWidth="1"/>
    <col min="4" max="4" width="14.140625" style="51" customWidth="1"/>
    <col min="5" max="5" width="14.28515625" style="51" customWidth="1"/>
    <col min="6" max="6" width="8.42578125" style="51" customWidth="1"/>
    <col min="7" max="7" width="5" style="51" customWidth="1"/>
    <col min="8" max="8" width="4.85546875" style="51" customWidth="1"/>
    <col min="9" max="9" width="30.7109375" style="52" customWidth="1"/>
    <col min="10" max="10" width="19.7109375" style="52" customWidth="1"/>
    <col min="11" max="11" width="20.28515625" style="45" customWidth="1"/>
    <col min="12" max="12" width="33.42578125" style="45" customWidth="1"/>
    <col min="13" max="16384" width="14.140625" style="45"/>
  </cols>
  <sheetData>
    <row r="1" spans="1:12" ht="90" customHeight="1" x14ac:dyDescent="0.25">
      <c r="A1" s="40" t="s">
        <v>0</v>
      </c>
      <c r="B1" s="40" t="s">
        <v>1</v>
      </c>
      <c r="C1" s="40" t="s">
        <v>2</v>
      </c>
      <c r="D1" s="41" t="s">
        <v>42</v>
      </c>
      <c r="E1" s="40" t="s">
        <v>43</v>
      </c>
      <c r="F1" s="42" t="s">
        <v>44</v>
      </c>
      <c r="G1" s="42" t="s">
        <v>45</v>
      </c>
      <c r="H1" s="42" t="s">
        <v>46</v>
      </c>
      <c r="I1" s="43" t="s">
        <v>3</v>
      </c>
      <c r="J1" s="43" t="s">
        <v>41</v>
      </c>
      <c r="K1" s="44" t="s">
        <v>38</v>
      </c>
      <c r="L1" s="44" t="s">
        <v>267</v>
      </c>
    </row>
    <row r="2" spans="1:12" x14ac:dyDescent="0.2">
      <c r="A2" s="46">
        <v>1</v>
      </c>
      <c r="B2" s="198" t="s">
        <v>1149</v>
      </c>
      <c r="C2" s="198" t="s">
        <v>1290</v>
      </c>
      <c r="D2" s="183" t="s">
        <v>1291</v>
      </c>
      <c r="E2" s="183"/>
      <c r="F2" s="184">
        <f>SUM(F3:F4)</f>
        <v>655</v>
      </c>
      <c r="G2" s="185">
        <v>1</v>
      </c>
      <c r="H2" s="185">
        <v>1</v>
      </c>
      <c r="I2" s="199" t="s">
        <v>1604</v>
      </c>
      <c r="J2" s="196" t="s">
        <v>1451</v>
      </c>
      <c r="K2" s="47" t="s">
        <v>221</v>
      </c>
      <c r="L2" s="200" t="s">
        <v>1594</v>
      </c>
    </row>
    <row r="3" spans="1:12" x14ac:dyDescent="0.2">
      <c r="A3" s="48"/>
      <c r="B3" s="48"/>
      <c r="C3" s="48"/>
      <c r="D3" s="111" t="s">
        <v>1291</v>
      </c>
      <c r="E3" s="111" t="s">
        <v>1291</v>
      </c>
      <c r="F3" s="94">
        <v>337</v>
      </c>
      <c r="G3" s="186"/>
      <c r="H3" s="186"/>
      <c r="I3" s="96"/>
      <c r="J3" s="23"/>
      <c r="K3" s="146"/>
      <c r="L3" s="24"/>
    </row>
    <row r="4" spans="1:12" x14ac:dyDescent="0.2">
      <c r="A4" s="48"/>
      <c r="B4" s="48"/>
      <c r="C4" s="48"/>
      <c r="D4" s="111" t="s">
        <v>1291</v>
      </c>
      <c r="E4" s="111" t="s">
        <v>1292</v>
      </c>
      <c r="F4" s="94">
        <v>318</v>
      </c>
      <c r="G4" s="186"/>
      <c r="H4" s="186"/>
      <c r="I4" s="96"/>
      <c r="J4" s="23"/>
      <c r="K4" s="146"/>
      <c r="L4" s="24"/>
    </row>
    <row r="5" spans="1:12" x14ac:dyDescent="0.2">
      <c r="A5" s="46">
        <v>2</v>
      </c>
      <c r="B5" s="198" t="s">
        <v>1149</v>
      </c>
      <c r="C5" s="198" t="s">
        <v>1290</v>
      </c>
      <c r="D5" s="183" t="s">
        <v>1293</v>
      </c>
      <c r="E5" s="183"/>
      <c r="F5" s="184">
        <f>SUM(F6:F7)</f>
        <v>1198</v>
      </c>
      <c r="G5" s="185">
        <v>1</v>
      </c>
      <c r="H5" s="185">
        <v>1</v>
      </c>
      <c r="I5" s="199" t="s">
        <v>1605</v>
      </c>
      <c r="J5" s="196" t="s">
        <v>1451</v>
      </c>
      <c r="K5" s="47" t="s">
        <v>37</v>
      </c>
      <c r="L5" s="200" t="s">
        <v>273</v>
      </c>
    </row>
    <row r="6" spans="1:12" x14ac:dyDescent="0.2">
      <c r="A6" s="48"/>
      <c r="B6" s="48"/>
      <c r="C6" s="48"/>
      <c r="D6" s="111" t="s">
        <v>1293</v>
      </c>
      <c r="E6" s="111" t="s">
        <v>1294</v>
      </c>
      <c r="F6" s="94">
        <v>507</v>
      </c>
      <c r="G6" s="186"/>
      <c r="H6" s="186"/>
      <c r="I6" s="96"/>
      <c r="J6" s="23"/>
      <c r="K6" s="146"/>
      <c r="L6" s="24"/>
    </row>
    <row r="7" spans="1:12" x14ac:dyDescent="0.2">
      <c r="A7" s="48"/>
      <c r="B7" s="48"/>
      <c r="C7" s="48"/>
      <c r="D7" s="111" t="s">
        <v>1293</v>
      </c>
      <c r="E7" s="111" t="s">
        <v>1295</v>
      </c>
      <c r="F7" s="94">
        <v>691</v>
      </c>
      <c r="G7" s="186"/>
      <c r="H7" s="186"/>
      <c r="I7" s="96"/>
      <c r="J7" s="23"/>
      <c r="K7" s="146"/>
      <c r="L7" s="24"/>
    </row>
    <row r="8" spans="1:12" x14ac:dyDescent="0.2">
      <c r="A8" s="46">
        <v>3</v>
      </c>
      <c r="B8" s="198" t="s">
        <v>1149</v>
      </c>
      <c r="C8" s="198" t="s">
        <v>1290</v>
      </c>
      <c r="D8" s="183" t="s">
        <v>1296</v>
      </c>
      <c r="E8" s="183"/>
      <c r="F8" s="184">
        <f>SUM(F9:F11)</f>
        <v>957</v>
      </c>
      <c r="G8" s="185">
        <v>1</v>
      </c>
      <c r="H8" s="185">
        <v>1</v>
      </c>
      <c r="I8" s="199" t="s">
        <v>1606</v>
      </c>
      <c r="J8" s="196" t="s">
        <v>1451</v>
      </c>
      <c r="K8" s="47" t="s">
        <v>221</v>
      </c>
      <c r="L8" s="200" t="s">
        <v>1594</v>
      </c>
    </row>
    <row r="9" spans="1:12" x14ac:dyDescent="0.2">
      <c r="A9" s="48"/>
      <c r="B9" s="48"/>
      <c r="C9" s="48"/>
      <c r="D9" s="111" t="s">
        <v>1296</v>
      </c>
      <c r="E9" s="111" t="s">
        <v>1296</v>
      </c>
      <c r="F9" s="94">
        <v>377</v>
      </c>
      <c r="G9" s="186"/>
      <c r="H9" s="186"/>
      <c r="I9" s="96"/>
      <c r="J9" s="23"/>
      <c r="K9" s="146"/>
      <c r="L9" s="24"/>
    </row>
    <row r="10" spans="1:12" x14ac:dyDescent="0.2">
      <c r="A10" s="48"/>
      <c r="B10" s="48"/>
      <c r="C10" s="48"/>
      <c r="D10" s="111" t="s">
        <v>1296</v>
      </c>
      <c r="E10" s="111" t="s">
        <v>1297</v>
      </c>
      <c r="F10" s="94">
        <v>259</v>
      </c>
      <c r="G10" s="186"/>
      <c r="H10" s="186"/>
      <c r="I10" s="96"/>
      <c r="J10" s="23"/>
      <c r="K10" s="146"/>
      <c r="L10" s="24"/>
    </row>
    <row r="11" spans="1:12" x14ac:dyDescent="0.2">
      <c r="A11" s="48"/>
      <c r="B11" s="48"/>
      <c r="C11" s="48"/>
      <c r="D11" s="111" t="s">
        <v>1296</v>
      </c>
      <c r="E11" s="111" t="s">
        <v>1298</v>
      </c>
      <c r="F11" s="94">
        <v>321</v>
      </c>
      <c r="G11" s="186"/>
      <c r="H11" s="186"/>
      <c r="I11" s="96"/>
      <c r="J11" s="23"/>
      <c r="K11" s="146"/>
      <c r="L11" s="24"/>
    </row>
    <row r="12" spans="1:12" x14ac:dyDescent="0.2">
      <c r="A12" s="46">
        <v>4</v>
      </c>
      <c r="B12" s="198" t="s">
        <v>1149</v>
      </c>
      <c r="C12" s="198" t="s">
        <v>1290</v>
      </c>
      <c r="D12" s="183" t="s">
        <v>1299</v>
      </c>
      <c r="E12" s="183"/>
      <c r="F12" s="184">
        <f>SUM(F13:F14)</f>
        <v>1784</v>
      </c>
      <c r="G12" s="185">
        <v>1</v>
      </c>
      <c r="H12" s="185">
        <v>1</v>
      </c>
      <c r="I12" s="199" t="s">
        <v>1607</v>
      </c>
      <c r="J12" s="196" t="s">
        <v>1451</v>
      </c>
      <c r="K12" s="47" t="s">
        <v>37</v>
      </c>
      <c r="L12" s="200" t="s">
        <v>273</v>
      </c>
    </row>
    <row r="13" spans="1:12" x14ac:dyDescent="0.2">
      <c r="A13" s="48"/>
      <c r="B13" s="48"/>
      <c r="C13" s="48"/>
      <c r="D13" s="111" t="s">
        <v>1299</v>
      </c>
      <c r="E13" s="111" t="s">
        <v>1299</v>
      </c>
      <c r="F13" s="94">
        <v>1153</v>
      </c>
      <c r="G13" s="186"/>
      <c r="H13" s="186"/>
      <c r="I13" s="96"/>
      <c r="J13" s="23"/>
      <c r="K13" s="146"/>
      <c r="L13" s="24"/>
    </row>
    <row r="14" spans="1:12" x14ac:dyDescent="0.2">
      <c r="A14" s="48"/>
      <c r="B14" s="48"/>
      <c r="C14" s="48"/>
      <c r="D14" s="111" t="s">
        <v>1299</v>
      </c>
      <c r="E14" s="111" t="s">
        <v>1300</v>
      </c>
      <c r="F14" s="94">
        <v>631</v>
      </c>
      <c r="G14" s="186"/>
      <c r="H14" s="186"/>
      <c r="I14" s="96"/>
      <c r="J14" s="23"/>
      <c r="K14" s="146"/>
      <c r="L14" s="24"/>
    </row>
    <row r="15" spans="1:12" x14ac:dyDescent="0.2">
      <c r="A15" s="46">
        <v>5</v>
      </c>
      <c r="B15" s="198" t="s">
        <v>1149</v>
      </c>
      <c r="C15" s="198" t="s">
        <v>1290</v>
      </c>
      <c r="D15" s="183" t="s">
        <v>1301</v>
      </c>
      <c r="E15" s="183"/>
      <c r="F15" s="184">
        <f>SUM(F16:F17)</f>
        <v>954</v>
      </c>
      <c r="G15" s="185">
        <v>1</v>
      </c>
      <c r="H15" s="185">
        <v>1</v>
      </c>
      <c r="I15" s="199" t="s">
        <v>1608</v>
      </c>
      <c r="J15" s="196" t="s">
        <v>1451</v>
      </c>
      <c r="K15" s="47" t="s">
        <v>37</v>
      </c>
      <c r="L15" s="200" t="s">
        <v>273</v>
      </c>
    </row>
    <row r="16" spans="1:12" x14ac:dyDescent="0.2">
      <c r="A16" s="48"/>
      <c r="B16" s="48"/>
      <c r="C16" s="48"/>
      <c r="D16" s="111" t="s">
        <v>1301</v>
      </c>
      <c r="E16" s="111" t="s">
        <v>1301</v>
      </c>
      <c r="F16" s="94">
        <v>575</v>
      </c>
      <c r="G16" s="186"/>
      <c r="H16" s="186"/>
      <c r="I16" s="96"/>
      <c r="J16" s="23"/>
      <c r="K16" s="146"/>
      <c r="L16" s="24"/>
    </row>
    <row r="17" spans="1:12" x14ac:dyDescent="0.2">
      <c r="A17" s="48"/>
      <c r="B17" s="48"/>
      <c r="C17" s="48"/>
      <c r="D17" s="111" t="s">
        <v>1301</v>
      </c>
      <c r="E17" s="111" t="s">
        <v>1302</v>
      </c>
      <c r="F17" s="94">
        <v>379</v>
      </c>
      <c r="G17" s="186"/>
      <c r="H17" s="186"/>
      <c r="I17" s="96"/>
      <c r="J17" s="23"/>
      <c r="K17" s="146"/>
      <c r="L17" s="24"/>
    </row>
    <row r="18" spans="1:12" x14ac:dyDescent="0.2">
      <c r="A18" s="46">
        <v>6</v>
      </c>
      <c r="B18" s="198" t="s">
        <v>1149</v>
      </c>
      <c r="C18" s="198" t="s">
        <v>1290</v>
      </c>
      <c r="D18" s="183" t="s">
        <v>1303</v>
      </c>
      <c r="E18" s="183"/>
      <c r="F18" s="184">
        <f>SUM(F19:F24)</f>
        <v>2309</v>
      </c>
      <c r="G18" s="185">
        <v>1</v>
      </c>
      <c r="H18" s="185">
        <v>1</v>
      </c>
      <c r="I18" s="199" t="s">
        <v>1609</v>
      </c>
      <c r="J18" s="196" t="s">
        <v>1451</v>
      </c>
      <c r="K18" s="47" t="s">
        <v>37</v>
      </c>
      <c r="L18" s="200" t="s">
        <v>273</v>
      </c>
    </row>
    <row r="19" spans="1:12" x14ac:dyDescent="0.2">
      <c r="A19" s="48"/>
      <c r="B19" s="48"/>
      <c r="C19" s="48"/>
      <c r="D19" s="111" t="s">
        <v>1303</v>
      </c>
      <c r="E19" s="111" t="s">
        <v>1303</v>
      </c>
      <c r="F19" s="94">
        <v>614</v>
      </c>
      <c r="G19" s="186"/>
      <c r="H19" s="186"/>
      <c r="I19" s="96"/>
      <c r="J19" s="23"/>
      <c r="K19" s="146"/>
      <c r="L19" s="24"/>
    </row>
    <row r="20" spans="1:12" x14ac:dyDescent="0.2">
      <c r="A20" s="48"/>
      <c r="B20" s="48"/>
      <c r="C20" s="48"/>
      <c r="D20" s="111" t="s">
        <v>1303</v>
      </c>
      <c r="E20" s="111" t="s">
        <v>1304</v>
      </c>
      <c r="F20" s="94">
        <v>262</v>
      </c>
      <c r="G20" s="186"/>
      <c r="H20" s="186"/>
      <c r="I20" s="96"/>
      <c r="J20" s="23"/>
      <c r="K20" s="146"/>
      <c r="L20" s="24"/>
    </row>
    <row r="21" spans="1:12" x14ac:dyDescent="0.2">
      <c r="A21" s="48"/>
      <c r="B21" s="48"/>
      <c r="C21" s="48"/>
      <c r="D21" s="111" t="s">
        <v>1303</v>
      </c>
      <c r="E21" s="111" t="s">
        <v>1305</v>
      </c>
      <c r="F21" s="94">
        <v>614</v>
      </c>
      <c r="G21" s="186"/>
      <c r="H21" s="186"/>
      <c r="I21" s="96"/>
      <c r="J21" s="23"/>
      <c r="K21" s="146"/>
      <c r="L21" s="24"/>
    </row>
    <row r="22" spans="1:12" x14ac:dyDescent="0.2">
      <c r="A22" s="48"/>
      <c r="B22" s="48"/>
      <c r="C22" s="48"/>
      <c r="D22" s="111" t="s">
        <v>1303</v>
      </c>
      <c r="E22" s="111" t="s">
        <v>1306</v>
      </c>
      <c r="F22" s="94">
        <v>223</v>
      </c>
      <c r="G22" s="186"/>
      <c r="H22" s="186"/>
      <c r="I22" s="96"/>
      <c r="J22" s="23"/>
      <c r="K22" s="146"/>
      <c r="L22" s="24"/>
    </row>
    <row r="23" spans="1:12" x14ac:dyDescent="0.2">
      <c r="A23" s="48"/>
      <c r="B23" s="48"/>
      <c r="C23" s="48"/>
      <c r="D23" s="111" t="s">
        <v>1303</v>
      </c>
      <c r="E23" s="111" t="s">
        <v>1307</v>
      </c>
      <c r="F23" s="94">
        <v>445</v>
      </c>
      <c r="G23" s="186"/>
      <c r="H23" s="186"/>
      <c r="I23" s="96"/>
      <c r="J23" s="23"/>
      <c r="K23" s="146"/>
      <c r="L23" s="24"/>
    </row>
    <row r="24" spans="1:12" x14ac:dyDescent="0.2">
      <c r="A24" s="48"/>
      <c r="B24" s="48"/>
      <c r="C24" s="48"/>
      <c r="D24" s="111" t="s">
        <v>1303</v>
      </c>
      <c r="E24" s="111" t="s">
        <v>1308</v>
      </c>
      <c r="F24" s="94">
        <v>151</v>
      </c>
      <c r="G24" s="100"/>
      <c r="H24" s="100"/>
      <c r="I24" s="96"/>
      <c r="J24" s="23"/>
      <c r="K24" s="146"/>
      <c r="L24" s="24"/>
    </row>
    <row r="25" spans="1:12" x14ac:dyDescent="0.2">
      <c r="A25" s="46">
        <v>7</v>
      </c>
      <c r="B25" s="198" t="s">
        <v>1149</v>
      </c>
      <c r="C25" s="198" t="s">
        <v>1290</v>
      </c>
      <c r="D25" s="183" t="s">
        <v>1309</v>
      </c>
      <c r="E25" s="183" t="s">
        <v>1309</v>
      </c>
      <c r="F25" s="184">
        <v>621</v>
      </c>
      <c r="G25" s="185">
        <v>1</v>
      </c>
      <c r="H25" s="185">
        <v>1</v>
      </c>
      <c r="I25" s="199" t="s">
        <v>1610</v>
      </c>
      <c r="J25" s="196" t="s">
        <v>1451</v>
      </c>
      <c r="K25" s="47" t="s">
        <v>221</v>
      </c>
      <c r="L25" s="200" t="s">
        <v>1594</v>
      </c>
    </row>
    <row r="26" spans="1:12" x14ac:dyDescent="0.2">
      <c r="A26" s="46">
        <v>8</v>
      </c>
      <c r="B26" s="198" t="s">
        <v>1149</v>
      </c>
      <c r="C26" s="198" t="s">
        <v>1290</v>
      </c>
      <c r="D26" s="183" t="s">
        <v>1310</v>
      </c>
      <c r="E26" s="183"/>
      <c r="F26" s="184">
        <f>SUM(F27:F28)</f>
        <v>1256</v>
      </c>
      <c r="G26" s="185">
        <v>1</v>
      </c>
      <c r="H26" s="185">
        <v>1</v>
      </c>
      <c r="I26" s="199" t="s">
        <v>1611</v>
      </c>
      <c r="J26" s="196" t="s">
        <v>1451</v>
      </c>
      <c r="K26" s="47" t="s">
        <v>37</v>
      </c>
      <c r="L26" s="200" t="s">
        <v>273</v>
      </c>
    </row>
    <row r="27" spans="1:12" x14ac:dyDescent="0.2">
      <c r="A27" s="48"/>
      <c r="B27" s="48"/>
      <c r="C27" s="48"/>
      <c r="D27" s="111" t="s">
        <v>1310</v>
      </c>
      <c r="E27" s="111" t="s">
        <v>1310</v>
      </c>
      <c r="F27" s="94">
        <v>549</v>
      </c>
      <c r="G27" s="186"/>
      <c r="H27" s="186"/>
      <c r="I27" s="96"/>
      <c r="J27" s="23"/>
      <c r="K27" s="146"/>
      <c r="L27" s="24"/>
    </row>
    <row r="28" spans="1:12" x14ac:dyDescent="0.2">
      <c r="A28" s="48"/>
      <c r="B28" s="48"/>
      <c r="C28" s="48"/>
      <c r="D28" s="111" t="s">
        <v>1310</v>
      </c>
      <c r="E28" s="111" t="s">
        <v>1311</v>
      </c>
      <c r="F28" s="94">
        <v>707</v>
      </c>
      <c r="G28" s="186"/>
      <c r="H28" s="186"/>
      <c r="I28" s="96"/>
      <c r="J28" s="23"/>
      <c r="K28" s="146"/>
      <c r="L28" s="24"/>
    </row>
    <row r="29" spans="1:12" x14ac:dyDescent="0.2">
      <c r="A29" s="46">
        <v>9</v>
      </c>
      <c r="B29" s="198" t="s">
        <v>1149</v>
      </c>
      <c r="C29" s="198" t="s">
        <v>1290</v>
      </c>
      <c r="D29" s="183" t="s">
        <v>1312</v>
      </c>
      <c r="E29" s="183"/>
      <c r="F29" s="184">
        <f>SUM(F30:F32)</f>
        <v>1868</v>
      </c>
      <c r="G29" s="185">
        <v>1</v>
      </c>
      <c r="H29" s="185">
        <v>2</v>
      </c>
      <c r="I29" s="199" t="s">
        <v>1612</v>
      </c>
      <c r="J29" s="196" t="s">
        <v>1451</v>
      </c>
      <c r="K29" s="47" t="s">
        <v>221</v>
      </c>
      <c r="L29" s="200" t="s">
        <v>1594</v>
      </c>
    </row>
    <row r="30" spans="1:12" x14ac:dyDescent="0.2">
      <c r="A30" s="48"/>
      <c r="B30" s="48"/>
      <c r="C30" s="48"/>
      <c r="D30" s="111" t="s">
        <v>1312</v>
      </c>
      <c r="E30" s="111" t="s">
        <v>1312</v>
      </c>
      <c r="F30" s="94">
        <v>1117</v>
      </c>
      <c r="G30" s="186"/>
      <c r="H30" s="186"/>
      <c r="I30" s="96"/>
      <c r="J30" s="23"/>
      <c r="K30" s="146"/>
      <c r="L30" s="24"/>
    </row>
    <row r="31" spans="1:12" x14ac:dyDescent="0.2">
      <c r="A31" s="48"/>
      <c r="B31" s="48"/>
      <c r="C31" s="48"/>
      <c r="D31" s="111" t="s">
        <v>1312</v>
      </c>
      <c r="E31" s="111" t="s">
        <v>1170</v>
      </c>
      <c r="F31" s="94">
        <v>629</v>
      </c>
      <c r="G31" s="186"/>
      <c r="H31" s="186"/>
      <c r="I31" s="96"/>
      <c r="J31" s="23"/>
      <c r="K31" s="146"/>
      <c r="L31" s="24"/>
    </row>
    <row r="32" spans="1:12" x14ac:dyDescent="0.2">
      <c r="A32" s="48"/>
      <c r="B32" s="48"/>
      <c r="C32" s="48"/>
      <c r="D32" s="111" t="s">
        <v>1312</v>
      </c>
      <c r="E32" s="111" t="s">
        <v>1313</v>
      </c>
      <c r="F32" s="94">
        <v>122</v>
      </c>
      <c r="G32" s="186"/>
      <c r="H32" s="186"/>
      <c r="I32" s="96"/>
      <c r="J32" s="23"/>
      <c r="K32" s="146"/>
      <c r="L32" s="24"/>
    </row>
    <row r="33" spans="1:12" x14ac:dyDescent="0.2">
      <c r="A33" s="46">
        <v>10</v>
      </c>
      <c r="B33" s="198" t="s">
        <v>1149</v>
      </c>
      <c r="C33" s="198" t="s">
        <v>1290</v>
      </c>
      <c r="D33" s="183" t="s">
        <v>1314</v>
      </c>
      <c r="E33" s="183"/>
      <c r="F33" s="184">
        <f>SUM(F34:F35)</f>
        <v>922</v>
      </c>
      <c r="G33" s="185">
        <v>1</v>
      </c>
      <c r="H33" s="185">
        <v>1</v>
      </c>
      <c r="I33" s="199" t="s">
        <v>1634</v>
      </c>
      <c r="J33" s="196" t="s">
        <v>1470</v>
      </c>
      <c r="K33" s="47" t="s">
        <v>221</v>
      </c>
      <c r="L33" s="200" t="s">
        <v>270</v>
      </c>
    </row>
    <row r="34" spans="1:12" x14ac:dyDescent="0.2">
      <c r="A34" s="48"/>
      <c r="B34" s="48"/>
      <c r="C34" s="48"/>
      <c r="D34" s="111" t="s">
        <v>1314</v>
      </c>
      <c r="E34" s="111" t="s">
        <v>1314</v>
      </c>
      <c r="F34" s="94">
        <v>524</v>
      </c>
      <c r="G34" s="186"/>
      <c r="H34" s="186"/>
      <c r="I34" s="96"/>
      <c r="J34" s="23"/>
      <c r="K34" s="146"/>
      <c r="L34" s="24"/>
    </row>
    <row r="35" spans="1:12" x14ac:dyDescent="0.2">
      <c r="A35" s="48"/>
      <c r="B35" s="48"/>
      <c r="C35" s="48"/>
      <c r="D35" s="111" t="s">
        <v>1314</v>
      </c>
      <c r="E35" s="111" t="s">
        <v>1315</v>
      </c>
      <c r="F35" s="94">
        <v>398</v>
      </c>
      <c r="G35" s="186"/>
      <c r="H35" s="186"/>
      <c r="I35" s="96"/>
      <c r="J35" s="23"/>
      <c r="K35" s="146"/>
      <c r="L35" s="24"/>
    </row>
    <row r="36" spans="1:12" x14ac:dyDescent="0.2">
      <c r="A36" s="46">
        <v>11</v>
      </c>
      <c r="B36" s="198" t="s">
        <v>1149</v>
      </c>
      <c r="C36" s="198" t="s">
        <v>1290</v>
      </c>
      <c r="D36" s="183" t="s">
        <v>1316</v>
      </c>
      <c r="E36" s="183"/>
      <c r="F36" s="184">
        <f>SUM(F37:F39)</f>
        <v>1097</v>
      </c>
      <c r="G36" s="185">
        <v>1</v>
      </c>
      <c r="H36" s="185">
        <v>1</v>
      </c>
      <c r="I36" s="199" t="s">
        <v>1618</v>
      </c>
      <c r="J36" s="196" t="s">
        <v>1451</v>
      </c>
      <c r="K36" s="47" t="s">
        <v>37</v>
      </c>
      <c r="L36" s="200" t="s">
        <v>273</v>
      </c>
    </row>
    <row r="37" spans="1:12" x14ac:dyDescent="0.2">
      <c r="A37" s="48"/>
      <c r="B37" s="48"/>
      <c r="C37" s="48"/>
      <c r="D37" s="111" t="s">
        <v>1316</v>
      </c>
      <c r="E37" s="111" t="s">
        <v>1316</v>
      </c>
      <c r="F37" s="94">
        <v>600</v>
      </c>
      <c r="G37" s="186"/>
      <c r="H37" s="186"/>
      <c r="I37" s="96"/>
      <c r="J37" s="23"/>
      <c r="K37" s="146"/>
      <c r="L37" s="24"/>
    </row>
    <row r="38" spans="1:12" x14ac:dyDescent="0.2">
      <c r="A38" s="48"/>
      <c r="B38" s="48"/>
      <c r="C38" s="48"/>
      <c r="D38" s="111" t="s">
        <v>1316</v>
      </c>
      <c r="E38" s="111" t="s">
        <v>1317</v>
      </c>
      <c r="F38" s="94">
        <v>337</v>
      </c>
      <c r="G38" s="186"/>
      <c r="H38" s="186"/>
      <c r="I38" s="96"/>
      <c r="J38" s="23"/>
      <c r="K38" s="146"/>
      <c r="L38" s="24"/>
    </row>
    <row r="39" spans="1:12" x14ac:dyDescent="0.2">
      <c r="A39" s="48"/>
      <c r="B39" s="48"/>
      <c r="C39" s="48"/>
      <c r="D39" s="111" t="s">
        <v>1316</v>
      </c>
      <c r="E39" s="111" t="s">
        <v>1318</v>
      </c>
      <c r="F39" s="94">
        <v>160</v>
      </c>
      <c r="G39" s="186"/>
      <c r="H39" s="186"/>
      <c r="I39" s="96"/>
      <c r="J39" s="23"/>
      <c r="K39" s="146"/>
      <c r="L39" s="24"/>
    </row>
    <row r="40" spans="1:12" x14ac:dyDescent="0.2">
      <c r="A40" s="46">
        <v>12</v>
      </c>
      <c r="B40" s="198" t="s">
        <v>1149</v>
      </c>
      <c r="C40" s="198" t="s">
        <v>1326</v>
      </c>
      <c r="D40" s="183" t="s">
        <v>1327</v>
      </c>
      <c r="E40" s="183"/>
      <c r="F40" s="184">
        <f>SUM(F41:F43)</f>
        <v>1258</v>
      </c>
      <c r="G40" s="185">
        <v>1</v>
      </c>
      <c r="H40" s="185">
        <v>1</v>
      </c>
      <c r="I40" s="199" t="s">
        <v>1638</v>
      </c>
      <c r="J40" s="196" t="s">
        <v>1470</v>
      </c>
      <c r="K40" s="47" t="s">
        <v>221</v>
      </c>
      <c r="L40" s="200" t="s">
        <v>1552</v>
      </c>
    </row>
    <row r="41" spans="1:12" x14ac:dyDescent="0.2">
      <c r="A41" s="48"/>
      <c r="B41" s="48"/>
      <c r="C41" s="48"/>
      <c r="D41" s="111" t="s">
        <v>1328</v>
      </c>
      <c r="E41" s="111" t="s">
        <v>1328</v>
      </c>
      <c r="F41" s="94">
        <v>920</v>
      </c>
      <c r="G41" s="186"/>
      <c r="H41" s="186"/>
      <c r="I41" s="96"/>
      <c r="J41" s="23"/>
      <c r="K41" s="146"/>
      <c r="L41" s="24"/>
    </row>
    <row r="42" spans="1:12" x14ac:dyDescent="0.2">
      <c r="A42" s="48"/>
      <c r="B42" s="48"/>
      <c r="C42" s="48"/>
      <c r="D42" s="111" t="s">
        <v>1328</v>
      </c>
      <c r="E42" s="111" t="s">
        <v>1329</v>
      </c>
      <c r="F42" s="94">
        <v>77</v>
      </c>
      <c r="G42" s="186"/>
      <c r="H42" s="186"/>
      <c r="I42" s="96"/>
      <c r="J42" s="23"/>
      <c r="K42" s="146"/>
      <c r="L42" s="24"/>
    </row>
    <row r="43" spans="1:12" x14ac:dyDescent="0.2">
      <c r="A43" s="48"/>
      <c r="B43" s="48"/>
      <c r="C43" s="48"/>
      <c r="D43" s="111" t="s">
        <v>1330</v>
      </c>
      <c r="E43" s="111" t="s">
        <v>1330</v>
      </c>
      <c r="F43" s="94">
        <v>261</v>
      </c>
      <c r="G43" s="186"/>
      <c r="H43" s="186"/>
      <c r="I43" s="96"/>
      <c r="J43" s="23"/>
      <c r="K43" s="146"/>
      <c r="L43" s="24"/>
    </row>
    <row r="44" spans="1:12" x14ac:dyDescent="0.2">
      <c r="A44" s="46">
        <v>13</v>
      </c>
      <c r="B44" s="198" t="s">
        <v>1149</v>
      </c>
      <c r="C44" s="198" t="s">
        <v>1326</v>
      </c>
      <c r="D44" s="183" t="s">
        <v>1331</v>
      </c>
      <c r="E44" s="201" t="s">
        <v>1331</v>
      </c>
      <c r="F44" s="184">
        <v>2084</v>
      </c>
      <c r="G44" s="185">
        <v>2</v>
      </c>
      <c r="H44" s="185">
        <v>2</v>
      </c>
      <c r="I44" s="199" t="s">
        <v>1617</v>
      </c>
      <c r="J44" s="196" t="s">
        <v>1451</v>
      </c>
      <c r="K44" s="47" t="s">
        <v>37</v>
      </c>
      <c r="L44" s="200" t="s">
        <v>273</v>
      </c>
    </row>
    <row r="45" spans="1:12" s="56" customFormat="1" x14ac:dyDescent="0.2">
      <c r="A45" s="53">
        <v>14</v>
      </c>
      <c r="B45" s="208" t="s">
        <v>1149</v>
      </c>
      <c r="C45" s="208" t="s">
        <v>1326</v>
      </c>
      <c r="D45" s="143" t="s">
        <v>1332</v>
      </c>
      <c r="E45" s="143"/>
      <c r="F45" s="144">
        <f>SUM(F46:F47)</f>
        <v>4834</v>
      </c>
      <c r="G45" s="175">
        <v>3</v>
      </c>
      <c r="H45" s="175">
        <v>3</v>
      </c>
      <c r="I45" s="209"/>
      <c r="J45" s="210"/>
      <c r="K45" s="55"/>
      <c r="L45" s="211"/>
    </row>
    <row r="46" spans="1:12" s="56" customFormat="1" x14ac:dyDescent="0.2">
      <c r="A46" s="57"/>
      <c r="B46" s="57"/>
      <c r="C46" s="57"/>
      <c r="D46" s="112" t="s">
        <v>1332</v>
      </c>
      <c r="E46" s="112" t="s">
        <v>1332</v>
      </c>
      <c r="F46" s="88">
        <v>4049</v>
      </c>
      <c r="G46" s="90"/>
      <c r="H46" s="90"/>
      <c r="I46" s="212" t="s">
        <v>1616</v>
      </c>
      <c r="J46" s="213" t="s">
        <v>1451</v>
      </c>
      <c r="K46" s="214" t="s">
        <v>37</v>
      </c>
      <c r="L46" s="215" t="s">
        <v>273</v>
      </c>
    </row>
    <row r="47" spans="1:12" s="56" customFormat="1" x14ac:dyDescent="0.2">
      <c r="A47" s="57"/>
      <c r="B47" s="57"/>
      <c r="C47" s="57"/>
      <c r="D47" s="112" t="s">
        <v>1332</v>
      </c>
      <c r="E47" s="112" t="s">
        <v>1333</v>
      </c>
      <c r="F47" s="88">
        <v>785</v>
      </c>
      <c r="G47" s="90"/>
      <c r="H47" s="90"/>
      <c r="I47" s="85"/>
      <c r="J47" s="59"/>
      <c r="K47" s="130"/>
      <c r="L47" s="60"/>
    </row>
    <row r="48" spans="1:12" s="56" customFormat="1" x14ac:dyDescent="0.2">
      <c r="A48" s="53">
        <v>15</v>
      </c>
      <c r="B48" s="208" t="s">
        <v>1149</v>
      </c>
      <c r="C48" s="208" t="s">
        <v>1326</v>
      </c>
      <c r="D48" s="143" t="s">
        <v>1334</v>
      </c>
      <c r="E48" s="143" t="s">
        <v>1334</v>
      </c>
      <c r="F48" s="144">
        <v>4024</v>
      </c>
      <c r="G48" s="175">
        <v>3</v>
      </c>
      <c r="H48" s="175">
        <v>3</v>
      </c>
      <c r="I48" s="209" t="s">
        <v>1615</v>
      </c>
      <c r="J48" s="210" t="s">
        <v>1451</v>
      </c>
      <c r="K48" s="55" t="s">
        <v>37</v>
      </c>
      <c r="L48" s="211" t="s">
        <v>273</v>
      </c>
    </row>
    <row r="49" spans="1:12" s="56" customFormat="1" x14ac:dyDescent="0.2">
      <c r="A49" s="53">
        <v>16</v>
      </c>
      <c r="B49" s="208" t="s">
        <v>1149</v>
      </c>
      <c r="C49" s="208" t="s">
        <v>1326</v>
      </c>
      <c r="D49" s="143" t="s">
        <v>1335</v>
      </c>
      <c r="E49" s="143"/>
      <c r="F49" s="144">
        <f>SUM(F50:F51)</f>
        <v>1422</v>
      </c>
      <c r="G49" s="175">
        <v>2</v>
      </c>
      <c r="H49" s="175">
        <v>2</v>
      </c>
      <c r="I49" s="209"/>
      <c r="J49" s="210"/>
      <c r="K49" s="55"/>
      <c r="L49" s="211"/>
    </row>
    <row r="50" spans="1:12" s="56" customFormat="1" x14ac:dyDescent="0.2">
      <c r="A50" s="57"/>
      <c r="B50" s="57"/>
      <c r="C50" s="57"/>
      <c r="D50" s="112" t="s">
        <v>1336</v>
      </c>
      <c r="E50" s="112" t="s">
        <v>1336</v>
      </c>
      <c r="F50" s="88">
        <v>887</v>
      </c>
      <c r="G50" s="90"/>
      <c r="H50" s="90"/>
      <c r="I50" s="85"/>
      <c r="J50" s="59"/>
      <c r="K50" s="130"/>
      <c r="L50" s="60"/>
    </row>
    <row r="51" spans="1:12" s="56" customFormat="1" x14ac:dyDescent="0.2">
      <c r="A51" s="57"/>
      <c r="B51" s="57"/>
      <c r="C51" s="57"/>
      <c r="D51" s="112" t="s">
        <v>1337</v>
      </c>
      <c r="E51" s="112" t="s">
        <v>1337</v>
      </c>
      <c r="F51" s="88">
        <v>535</v>
      </c>
      <c r="G51" s="90"/>
      <c r="H51" s="90"/>
      <c r="I51" s="212" t="s">
        <v>1614</v>
      </c>
      <c r="J51" s="213" t="s">
        <v>1451</v>
      </c>
      <c r="K51" s="214" t="s">
        <v>37</v>
      </c>
      <c r="L51" s="215" t="s">
        <v>273</v>
      </c>
    </row>
    <row r="52" spans="1:12" x14ac:dyDescent="0.2">
      <c r="A52" s="46">
        <v>17</v>
      </c>
      <c r="B52" s="198" t="s">
        <v>1149</v>
      </c>
      <c r="C52" s="198" t="s">
        <v>1326</v>
      </c>
      <c r="D52" s="183" t="s">
        <v>1338</v>
      </c>
      <c r="E52" s="183"/>
      <c r="F52" s="184">
        <f>SUM(F53:F54)</f>
        <v>1814</v>
      </c>
      <c r="G52" s="185">
        <v>1</v>
      </c>
      <c r="H52" s="185">
        <v>1</v>
      </c>
      <c r="I52" s="199" t="s">
        <v>1613</v>
      </c>
      <c r="J52" s="196" t="s">
        <v>1451</v>
      </c>
      <c r="K52" s="47" t="s">
        <v>37</v>
      </c>
      <c r="L52" s="200" t="s">
        <v>273</v>
      </c>
    </row>
    <row r="53" spans="1:12" x14ac:dyDescent="0.2">
      <c r="A53" s="48"/>
      <c r="B53" s="48"/>
      <c r="C53" s="48"/>
      <c r="D53" s="111" t="s">
        <v>1339</v>
      </c>
      <c r="E53" s="111" t="s">
        <v>1340</v>
      </c>
      <c r="F53" s="94">
        <v>1305</v>
      </c>
      <c r="G53" s="188"/>
      <c r="H53" s="188"/>
      <c r="I53" s="96"/>
      <c r="J53" s="23"/>
      <c r="K53" s="146"/>
      <c r="L53" s="24"/>
    </row>
    <row r="54" spans="1:12" x14ac:dyDescent="0.2">
      <c r="A54" s="48"/>
      <c r="B54" s="48"/>
      <c r="C54" s="48"/>
      <c r="D54" s="111" t="s">
        <v>1341</v>
      </c>
      <c r="E54" s="111" t="s">
        <v>1342</v>
      </c>
      <c r="F54" s="94">
        <v>509</v>
      </c>
      <c r="G54" s="188"/>
      <c r="H54" s="188"/>
      <c r="I54" s="96"/>
      <c r="J54" s="23"/>
      <c r="K54" s="146"/>
      <c r="L54" s="24"/>
    </row>
    <row r="55" spans="1:12" s="56" customFormat="1" x14ac:dyDescent="0.2">
      <c r="A55" s="53">
        <v>18</v>
      </c>
      <c r="B55" s="208" t="s">
        <v>1149</v>
      </c>
      <c r="C55" s="208" t="s">
        <v>1326</v>
      </c>
      <c r="D55" s="143" t="s">
        <v>1343</v>
      </c>
      <c r="E55" s="143"/>
      <c r="F55" s="144">
        <f>SUM(F56:F58)</f>
        <v>3208</v>
      </c>
      <c r="G55" s="175">
        <v>3</v>
      </c>
      <c r="H55" s="175">
        <v>3</v>
      </c>
      <c r="I55" s="209"/>
      <c r="J55" s="210"/>
      <c r="K55" s="55"/>
      <c r="L55" s="211"/>
    </row>
    <row r="56" spans="1:12" s="56" customFormat="1" x14ac:dyDescent="0.2">
      <c r="A56" s="57"/>
      <c r="B56" s="57"/>
      <c r="C56" s="57"/>
      <c r="D56" s="112" t="s">
        <v>1344</v>
      </c>
      <c r="E56" s="112" t="s">
        <v>1344</v>
      </c>
      <c r="F56" s="88">
        <v>968</v>
      </c>
      <c r="G56" s="90"/>
      <c r="H56" s="90"/>
      <c r="I56" s="212" t="s">
        <v>1639</v>
      </c>
      <c r="J56" s="213" t="s">
        <v>1470</v>
      </c>
      <c r="K56" s="214" t="s">
        <v>221</v>
      </c>
      <c r="L56" s="215" t="s">
        <v>1552</v>
      </c>
    </row>
    <row r="57" spans="1:12" s="56" customFormat="1" x14ac:dyDescent="0.2">
      <c r="A57" s="57"/>
      <c r="B57" s="57"/>
      <c r="C57" s="57"/>
      <c r="D57" s="112" t="s">
        <v>1345</v>
      </c>
      <c r="E57" s="112" t="s">
        <v>1345</v>
      </c>
      <c r="F57" s="88">
        <v>683</v>
      </c>
      <c r="G57" s="90"/>
      <c r="H57" s="90"/>
      <c r="I57" s="85"/>
      <c r="J57" s="59"/>
      <c r="K57" s="130"/>
      <c r="L57" s="60"/>
    </row>
    <row r="58" spans="1:12" s="56" customFormat="1" x14ac:dyDescent="0.2">
      <c r="A58" s="57"/>
      <c r="B58" s="57"/>
      <c r="C58" s="57"/>
      <c r="D58" s="112" t="s">
        <v>1346</v>
      </c>
      <c r="E58" s="112" t="s">
        <v>1346</v>
      </c>
      <c r="F58" s="88">
        <v>1557</v>
      </c>
      <c r="G58" s="90"/>
      <c r="H58" s="90"/>
      <c r="I58" s="85"/>
      <c r="J58" s="59"/>
      <c r="K58" s="130"/>
      <c r="L58" s="60"/>
    </row>
    <row r="59" spans="1:12" x14ac:dyDescent="0.2">
      <c r="A59" s="46">
        <v>19</v>
      </c>
      <c r="B59" s="198" t="s">
        <v>1149</v>
      </c>
      <c r="C59" s="198" t="s">
        <v>1319</v>
      </c>
      <c r="D59" s="183" t="s">
        <v>1320</v>
      </c>
      <c r="E59" s="183"/>
      <c r="F59" s="184">
        <f>SUM(F60:F62)</f>
        <v>1490</v>
      </c>
      <c r="G59" s="185">
        <v>1</v>
      </c>
      <c r="H59" s="185">
        <v>1</v>
      </c>
      <c r="I59" s="199" t="s">
        <v>1635</v>
      </c>
      <c r="J59" s="196" t="s">
        <v>1470</v>
      </c>
      <c r="K59" s="47" t="s">
        <v>37</v>
      </c>
      <c r="L59" s="200" t="s">
        <v>270</v>
      </c>
    </row>
    <row r="60" spans="1:12" x14ac:dyDescent="0.2">
      <c r="A60" s="48"/>
      <c r="B60" s="48"/>
      <c r="C60" s="48"/>
      <c r="D60" s="111" t="s">
        <v>1320</v>
      </c>
      <c r="E60" s="111" t="s">
        <v>1320</v>
      </c>
      <c r="F60" s="94">
        <v>754</v>
      </c>
      <c r="G60" s="186"/>
      <c r="H60" s="186"/>
      <c r="I60" s="96"/>
      <c r="J60" s="23"/>
      <c r="K60" s="146"/>
      <c r="L60" s="24"/>
    </row>
    <row r="61" spans="1:12" x14ac:dyDescent="0.2">
      <c r="A61" s="48"/>
      <c r="B61" s="48"/>
      <c r="C61" s="48"/>
      <c r="D61" s="111" t="s">
        <v>1320</v>
      </c>
      <c r="E61" s="111" t="s">
        <v>1321</v>
      </c>
      <c r="F61" s="94">
        <v>326</v>
      </c>
      <c r="G61" s="186"/>
      <c r="H61" s="186"/>
      <c r="I61" s="96"/>
      <c r="J61" s="23"/>
      <c r="K61" s="146"/>
      <c r="L61" s="24"/>
    </row>
    <row r="62" spans="1:12" x14ac:dyDescent="0.2">
      <c r="A62" s="48"/>
      <c r="B62" s="48"/>
      <c r="C62" s="48"/>
      <c r="D62" s="111" t="s">
        <v>1320</v>
      </c>
      <c r="E62" s="111" t="s">
        <v>1322</v>
      </c>
      <c r="F62" s="94">
        <v>410</v>
      </c>
      <c r="G62" s="186"/>
      <c r="H62" s="186"/>
      <c r="I62" s="96"/>
      <c r="J62" s="23"/>
      <c r="K62" s="146"/>
      <c r="L62" s="24"/>
    </row>
    <row r="63" spans="1:12" x14ac:dyDescent="0.2">
      <c r="A63" s="46">
        <v>20</v>
      </c>
      <c r="B63" s="198" t="s">
        <v>1149</v>
      </c>
      <c r="C63" s="198" t="s">
        <v>1319</v>
      </c>
      <c r="D63" s="183" t="s">
        <v>1323</v>
      </c>
      <c r="E63" s="201" t="s">
        <v>1324</v>
      </c>
      <c r="F63" s="184">
        <v>778</v>
      </c>
      <c r="G63" s="185">
        <v>1</v>
      </c>
      <c r="H63" s="185">
        <v>1</v>
      </c>
      <c r="I63" s="199" t="s">
        <v>1636</v>
      </c>
      <c r="J63" s="196" t="s">
        <v>1470</v>
      </c>
      <c r="K63" s="47" t="s">
        <v>221</v>
      </c>
      <c r="L63" s="200" t="s">
        <v>1552</v>
      </c>
    </row>
    <row r="64" spans="1:12" x14ac:dyDescent="0.2">
      <c r="A64" s="46">
        <v>21</v>
      </c>
      <c r="B64" s="198" t="s">
        <v>1149</v>
      </c>
      <c r="C64" s="198" t="s">
        <v>1319</v>
      </c>
      <c r="D64" s="183" t="s">
        <v>1325</v>
      </c>
      <c r="E64" s="183"/>
      <c r="F64" s="184">
        <f>SUM(F65:F66)</f>
        <v>1051</v>
      </c>
      <c r="G64" s="185">
        <v>1</v>
      </c>
      <c r="H64" s="185">
        <v>1</v>
      </c>
      <c r="I64" s="199" t="s">
        <v>1637</v>
      </c>
      <c r="J64" s="196" t="s">
        <v>1470</v>
      </c>
      <c r="K64" s="47" t="s">
        <v>221</v>
      </c>
      <c r="L64" s="200" t="s">
        <v>1552</v>
      </c>
    </row>
    <row r="65" spans="1:12" x14ac:dyDescent="0.2">
      <c r="A65" s="48"/>
      <c r="B65" s="48"/>
      <c r="C65" s="48"/>
      <c r="D65" s="111" t="s">
        <v>1325</v>
      </c>
      <c r="E65" s="111" t="s">
        <v>1325</v>
      </c>
      <c r="F65" s="94">
        <v>512</v>
      </c>
      <c r="G65" s="186"/>
      <c r="H65" s="186"/>
      <c r="I65" s="96"/>
      <c r="J65" s="23"/>
      <c r="K65" s="146"/>
      <c r="L65" s="24"/>
    </row>
    <row r="66" spans="1:12" x14ac:dyDescent="0.2">
      <c r="A66" s="48"/>
      <c r="B66" s="48"/>
      <c r="C66" s="48"/>
      <c r="D66" s="111" t="s">
        <v>1325</v>
      </c>
      <c r="E66" s="111" t="s">
        <v>706</v>
      </c>
      <c r="F66" s="94">
        <v>539</v>
      </c>
      <c r="G66" s="186"/>
      <c r="H66" s="186"/>
      <c r="I66" s="96"/>
      <c r="J66" s="23"/>
      <c r="K66" s="146"/>
      <c r="L66" s="24"/>
    </row>
    <row r="67" spans="1:12" x14ac:dyDescent="0.2">
      <c r="A67" s="46">
        <v>22</v>
      </c>
      <c r="B67" s="198" t="s">
        <v>1149</v>
      </c>
      <c r="C67" s="198" t="s">
        <v>1183</v>
      </c>
      <c r="D67" s="183" t="s">
        <v>1184</v>
      </c>
      <c r="E67" s="183"/>
      <c r="F67" s="184">
        <v>480</v>
      </c>
      <c r="G67" s="185">
        <v>1</v>
      </c>
      <c r="H67" s="185">
        <v>2</v>
      </c>
      <c r="I67" s="199" t="s">
        <v>1601</v>
      </c>
      <c r="J67" s="196" t="s">
        <v>1451</v>
      </c>
      <c r="K67" s="47" t="s">
        <v>37</v>
      </c>
      <c r="L67" s="200" t="s">
        <v>1589</v>
      </c>
    </row>
    <row r="68" spans="1:12" x14ac:dyDescent="0.2">
      <c r="A68" s="48"/>
      <c r="B68" s="48"/>
      <c r="C68" s="48"/>
      <c r="D68" s="111" t="s">
        <v>1184</v>
      </c>
      <c r="E68" s="111" t="s">
        <v>1185</v>
      </c>
      <c r="F68" s="94">
        <v>99</v>
      </c>
      <c r="G68" s="186"/>
      <c r="H68" s="186"/>
      <c r="I68" s="96"/>
      <c r="J68" s="23"/>
      <c r="K68" s="146"/>
      <c r="L68" s="24"/>
    </row>
    <row r="69" spans="1:12" x14ac:dyDescent="0.2">
      <c r="A69" s="48"/>
      <c r="B69" s="48"/>
      <c r="C69" s="48"/>
      <c r="D69" s="111" t="s">
        <v>1184</v>
      </c>
      <c r="E69" s="111" t="s">
        <v>1186</v>
      </c>
      <c r="F69" s="94">
        <v>54</v>
      </c>
      <c r="G69" s="186"/>
      <c r="H69" s="186"/>
      <c r="I69" s="96"/>
      <c r="J69" s="23"/>
      <c r="K69" s="146"/>
      <c r="L69" s="24"/>
    </row>
    <row r="70" spans="1:12" x14ac:dyDescent="0.2">
      <c r="A70" s="48"/>
      <c r="B70" s="48"/>
      <c r="C70" s="48"/>
      <c r="D70" s="111" t="s">
        <v>1184</v>
      </c>
      <c r="E70" s="111" t="s">
        <v>1187</v>
      </c>
      <c r="F70" s="94" t="s">
        <v>47</v>
      </c>
      <c r="G70" s="186"/>
      <c r="H70" s="186"/>
      <c r="I70" s="96"/>
      <c r="J70" s="23"/>
      <c r="K70" s="146"/>
      <c r="L70" s="24"/>
    </row>
    <row r="71" spans="1:12" x14ac:dyDescent="0.2">
      <c r="A71" s="48"/>
      <c r="B71" s="48"/>
      <c r="C71" s="48"/>
      <c r="D71" s="111" t="s">
        <v>1184</v>
      </c>
      <c r="E71" s="111" t="s">
        <v>1188</v>
      </c>
      <c r="F71" s="94">
        <v>48</v>
      </c>
      <c r="G71" s="186"/>
      <c r="H71" s="186"/>
      <c r="I71" s="96"/>
      <c r="J71" s="23"/>
      <c r="K71" s="146"/>
      <c r="L71" s="24"/>
    </row>
    <row r="72" spans="1:12" x14ac:dyDescent="0.2">
      <c r="A72" s="48"/>
      <c r="B72" s="48"/>
      <c r="C72" s="48"/>
      <c r="D72" s="111" t="s">
        <v>1184</v>
      </c>
      <c r="E72" s="111" t="s">
        <v>1189</v>
      </c>
      <c r="F72" s="94">
        <v>26</v>
      </c>
      <c r="G72" s="94"/>
      <c r="H72" s="94"/>
      <c r="I72" s="96"/>
      <c r="J72" s="23"/>
      <c r="K72" s="146"/>
      <c r="L72" s="24"/>
    </row>
    <row r="73" spans="1:12" x14ac:dyDescent="0.2">
      <c r="A73" s="48"/>
      <c r="B73" s="48"/>
      <c r="C73" s="48"/>
      <c r="D73" s="111" t="s">
        <v>1184</v>
      </c>
      <c r="E73" s="111" t="s">
        <v>1190</v>
      </c>
      <c r="F73" s="94">
        <v>37</v>
      </c>
      <c r="G73" s="186"/>
      <c r="H73" s="186"/>
      <c r="I73" s="96"/>
      <c r="J73" s="23"/>
      <c r="K73" s="146"/>
      <c r="L73" s="24"/>
    </row>
    <row r="74" spans="1:12" x14ac:dyDescent="0.2">
      <c r="A74" s="48"/>
      <c r="B74" s="48"/>
      <c r="C74" s="48"/>
      <c r="D74" s="111" t="s">
        <v>1184</v>
      </c>
      <c r="E74" s="111" t="s">
        <v>1191</v>
      </c>
      <c r="F74" s="94">
        <v>54</v>
      </c>
      <c r="G74" s="186"/>
      <c r="H74" s="186"/>
      <c r="I74" s="96"/>
      <c r="J74" s="23"/>
      <c r="K74" s="146"/>
      <c r="L74" s="24"/>
    </row>
    <row r="75" spans="1:12" x14ac:dyDescent="0.2">
      <c r="A75" s="48"/>
      <c r="B75" s="48"/>
      <c r="C75" s="48"/>
      <c r="D75" s="111" t="s">
        <v>1184</v>
      </c>
      <c r="E75" s="111" t="s">
        <v>1192</v>
      </c>
      <c r="F75" s="94" t="s">
        <v>47</v>
      </c>
      <c r="G75" s="186"/>
      <c r="H75" s="186"/>
      <c r="I75" s="96"/>
      <c r="J75" s="23"/>
      <c r="K75" s="146"/>
      <c r="L75" s="24"/>
    </row>
    <row r="76" spans="1:12" x14ac:dyDescent="0.2">
      <c r="A76" s="48"/>
      <c r="B76" s="48"/>
      <c r="C76" s="48"/>
      <c r="D76" s="111" t="s">
        <v>1184</v>
      </c>
      <c r="E76" s="111" t="s">
        <v>1193</v>
      </c>
      <c r="F76" s="94" t="s">
        <v>47</v>
      </c>
      <c r="G76" s="186"/>
      <c r="H76" s="186"/>
      <c r="I76" s="96"/>
      <c r="J76" s="23"/>
      <c r="K76" s="146"/>
      <c r="L76" s="24"/>
    </row>
    <row r="77" spans="1:12" x14ac:dyDescent="0.2">
      <c r="A77" s="48"/>
      <c r="B77" s="48"/>
      <c r="C77" s="48"/>
      <c r="D77" s="111" t="s">
        <v>1184</v>
      </c>
      <c r="E77" s="111" t="s">
        <v>1194</v>
      </c>
      <c r="F77" s="94" t="s">
        <v>47</v>
      </c>
      <c r="G77" s="186"/>
      <c r="H77" s="186"/>
      <c r="I77" s="96"/>
      <c r="J77" s="23"/>
      <c r="K77" s="146"/>
      <c r="L77" s="24"/>
    </row>
    <row r="78" spans="1:12" x14ac:dyDescent="0.2">
      <c r="A78" s="48"/>
      <c r="B78" s="48"/>
      <c r="C78" s="48"/>
      <c r="D78" s="111" t="s">
        <v>1184</v>
      </c>
      <c r="E78" s="111" t="s">
        <v>1195</v>
      </c>
      <c r="F78" s="94">
        <v>30</v>
      </c>
      <c r="G78" s="186"/>
      <c r="H78" s="186"/>
      <c r="I78" s="96"/>
      <c r="J78" s="23"/>
      <c r="K78" s="146"/>
      <c r="L78" s="24"/>
    </row>
    <row r="79" spans="1:12" x14ac:dyDescent="0.2">
      <c r="A79" s="48"/>
      <c r="B79" s="48"/>
      <c r="C79" s="48"/>
      <c r="D79" s="111" t="s">
        <v>1184</v>
      </c>
      <c r="E79" s="111" t="s">
        <v>1196</v>
      </c>
      <c r="F79" s="94">
        <v>15</v>
      </c>
      <c r="G79" s="186"/>
      <c r="H79" s="186"/>
      <c r="I79" s="96"/>
      <c r="J79" s="23"/>
      <c r="K79" s="146"/>
      <c r="L79" s="24"/>
    </row>
    <row r="80" spans="1:12" x14ac:dyDescent="0.2">
      <c r="A80" s="48"/>
      <c r="B80" s="48"/>
      <c r="C80" s="48"/>
      <c r="D80" s="111" t="s">
        <v>1184</v>
      </c>
      <c r="E80" s="111" t="s">
        <v>1197</v>
      </c>
      <c r="F80" s="94">
        <v>35</v>
      </c>
      <c r="G80" s="186"/>
      <c r="H80" s="186"/>
      <c r="I80" s="96"/>
      <c r="J80" s="23"/>
      <c r="K80" s="146"/>
      <c r="L80" s="24"/>
    </row>
    <row r="81" spans="1:12" x14ac:dyDescent="0.2">
      <c r="A81" s="48"/>
      <c r="B81" s="48"/>
      <c r="C81" s="48"/>
      <c r="D81" s="111" t="s">
        <v>1184</v>
      </c>
      <c r="E81" s="111" t="s">
        <v>1198</v>
      </c>
      <c r="F81" s="94">
        <v>62</v>
      </c>
      <c r="G81" s="100"/>
      <c r="H81" s="100"/>
      <c r="I81" s="96"/>
      <c r="J81" s="23"/>
      <c r="K81" s="146"/>
      <c r="L81" s="24"/>
    </row>
    <row r="82" spans="1:12" x14ac:dyDescent="0.2">
      <c r="A82" s="46">
        <v>23</v>
      </c>
      <c r="B82" s="198" t="s">
        <v>1149</v>
      </c>
      <c r="C82" s="198" t="s">
        <v>1183</v>
      </c>
      <c r="D82" s="183" t="s">
        <v>1199</v>
      </c>
      <c r="E82" s="183"/>
      <c r="F82" s="184">
        <v>75</v>
      </c>
      <c r="G82" s="185">
        <v>0</v>
      </c>
      <c r="H82" s="185">
        <v>1</v>
      </c>
      <c r="I82" s="199" t="s">
        <v>1628</v>
      </c>
      <c r="J82" s="196" t="s">
        <v>1470</v>
      </c>
      <c r="K82" s="47" t="s">
        <v>221</v>
      </c>
      <c r="L82" s="200" t="s">
        <v>270</v>
      </c>
    </row>
    <row r="83" spans="1:12" x14ac:dyDescent="0.2">
      <c r="A83" s="48"/>
      <c r="B83" s="48"/>
      <c r="C83" s="48"/>
      <c r="D83" s="111" t="s">
        <v>1199</v>
      </c>
      <c r="E83" s="111" t="s">
        <v>1200</v>
      </c>
      <c r="F83" s="94">
        <v>24</v>
      </c>
      <c r="G83" s="186"/>
      <c r="H83" s="186"/>
      <c r="I83" s="96"/>
      <c r="J83" s="23"/>
      <c r="K83" s="146"/>
      <c r="L83" s="24"/>
    </row>
    <row r="84" spans="1:12" x14ac:dyDescent="0.2">
      <c r="A84" s="48"/>
      <c r="B84" s="48"/>
      <c r="C84" s="48"/>
      <c r="D84" s="111" t="s">
        <v>1199</v>
      </c>
      <c r="E84" s="111" t="s">
        <v>1201</v>
      </c>
      <c r="F84" s="94">
        <v>0</v>
      </c>
      <c r="G84" s="186"/>
      <c r="H84" s="186"/>
      <c r="I84" s="96"/>
      <c r="J84" s="23"/>
      <c r="K84" s="146"/>
      <c r="L84" s="24"/>
    </row>
    <row r="85" spans="1:12" x14ac:dyDescent="0.2">
      <c r="A85" s="48"/>
      <c r="B85" s="48"/>
      <c r="C85" s="48"/>
      <c r="D85" s="111" t="s">
        <v>1199</v>
      </c>
      <c r="E85" s="111" t="s">
        <v>1202</v>
      </c>
      <c r="F85" s="94">
        <v>12</v>
      </c>
      <c r="G85" s="186"/>
      <c r="H85" s="186"/>
      <c r="I85" s="96"/>
      <c r="J85" s="23"/>
      <c r="K85" s="146"/>
      <c r="L85" s="24"/>
    </row>
    <row r="86" spans="1:12" x14ac:dyDescent="0.2">
      <c r="A86" s="48"/>
      <c r="B86" s="48"/>
      <c r="C86" s="48"/>
      <c r="D86" s="111" t="s">
        <v>1199</v>
      </c>
      <c r="E86" s="111" t="s">
        <v>1203</v>
      </c>
      <c r="F86" s="94">
        <v>18</v>
      </c>
      <c r="G86" s="186"/>
      <c r="H86" s="186"/>
      <c r="I86" s="96"/>
      <c r="J86" s="23"/>
      <c r="K86" s="146"/>
      <c r="L86" s="24"/>
    </row>
    <row r="87" spans="1:12" x14ac:dyDescent="0.2">
      <c r="A87" s="48"/>
      <c r="B87" s="48"/>
      <c r="C87" s="48"/>
      <c r="D87" s="111" t="s">
        <v>1199</v>
      </c>
      <c r="E87" s="111" t="s">
        <v>1204</v>
      </c>
      <c r="F87" s="94">
        <v>14</v>
      </c>
      <c r="G87" s="186"/>
      <c r="H87" s="186"/>
      <c r="I87" s="96"/>
      <c r="J87" s="23"/>
      <c r="K87" s="146"/>
      <c r="L87" s="24"/>
    </row>
    <row r="88" spans="1:12" x14ac:dyDescent="0.2">
      <c r="A88" s="48"/>
      <c r="B88" s="48"/>
      <c r="C88" s="48"/>
      <c r="D88" s="111" t="s">
        <v>1199</v>
      </c>
      <c r="E88" s="111" t="s">
        <v>1205</v>
      </c>
      <c r="F88" s="94">
        <v>0</v>
      </c>
      <c r="G88" s="100"/>
      <c r="H88" s="100"/>
      <c r="I88" s="96"/>
      <c r="J88" s="23"/>
      <c r="K88" s="146"/>
      <c r="L88" s="24"/>
    </row>
    <row r="89" spans="1:12" x14ac:dyDescent="0.2">
      <c r="A89" s="48"/>
      <c r="B89" s="48"/>
      <c r="C89" s="48"/>
      <c r="D89" s="111" t="s">
        <v>1199</v>
      </c>
      <c r="E89" s="111" t="s">
        <v>1206</v>
      </c>
      <c r="F89" s="94" t="s">
        <v>47</v>
      </c>
      <c r="G89" s="100"/>
      <c r="H89" s="100"/>
      <c r="I89" s="96"/>
      <c r="J89" s="23"/>
      <c r="K89" s="146"/>
      <c r="L89" s="24"/>
    </row>
    <row r="90" spans="1:12" x14ac:dyDescent="0.2">
      <c r="A90" s="48"/>
      <c r="B90" s="48"/>
      <c r="C90" s="48"/>
      <c r="D90" s="111" t="s">
        <v>1199</v>
      </c>
      <c r="E90" s="111" t="s">
        <v>1207</v>
      </c>
      <c r="F90" s="94" t="s">
        <v>47</v>
      </c>
      <c r="G90" s="100"/>
      <c r="H90" s="100"/>
      <c r="I90" s="96"/>
      <c r="J90" s="23"/>
      <c r="K90" s="146"/>
      <c r="L90" s="24"/>
    </row>
    <row r="91" spans="1:12" x14ac:dyDescent="0.2">
      <c r="A91" s="46">
        <v>24</v>
      </c>
      <c r="B91" s="198" t="s">
        <v>1149</v>
      </c>
      <c r="C91" s="198" t="s">
        <v>1183</v>
      </c>
      <c r="D91" s="183" t="s">
        <v>1208</v>
      </c>
      <c r="E91" s="183"/>
      <c r="F91" s="184">
        <v>779</v>
      </c>
      <c r="G91" s="185">
        <v>1</v>
      </c>
      <c r="H91" s="185">
        <v>3</v>
      </c>
      <c r="I91" s="199" t="s">
        <v>1629</v>
      </c>
      <c r="J91" s="196" t="s">
        <v>1470</v>
      </c>
      <c r="K91" s="47" t="s">
        <v>221</v>
      </c>
      <c r="L91" s="200" t="s">
        <v>275</v>
      </c>
    </row>
    <row r="92" spans="1:12" x14ac:dyDescent="0.2">
      <c r="A92" s="48"/>
      <c r="B92" s="48"/>
      <c r="C92" s="48"/>
      <c r="D92" s="111" t="s">
        <v>1208</v>
      </c>
      <c r="E92" s="111" t="s">
        <v>1209</v>
      </c>
      <c r="F92" s="94">
        <v>227</v>
      </c>
      <c r="G92" s="186"/>
      <c r="H92" s="186"/>
      <c r="I92" s="96"/>
      <c r="J92" s="23"/>
      <c r="K92" s="146"/>
      <c r="L92" s="24"/>
    </row>
    <row r="93" spans="1:12" x14ac:dyDescent="0.2">
      <c r="A93" s="48"/>
      <c r="B93" s="48"/>
      <c r="C93" s="48"/>
      <c r="D93" s="111" t="s">
        <v>1208</v>
      </c>
      <c r="E93" s="111" t="s">
        <v>1210</v>
      </c>
      <c r="F93" s="94">
        <v>35</v>
      </c>
      <c r="G93" s="186"/>
      <c r="H93" s="186"/>
      <c r="I93" s="96"/>
      <c r="J93" s="23"/>
      <c r="K93" s="146"/>
      <c r="L93" s="24"/>
    </row>
    <row r="94" spans="1:12" x14ac:dyDescent="0.2">
      <c r="A94" s="48"/>
      <c r="B94" s="48"/>
      <c r="C94" s="48"/>
      <c r="D94" s="111" t="s">
        <v>1208</v>
      </c>
      <c r="E94" s="111" t="s">
        <v>1211</v>
      </c>
      <c r="F94" s="94">
        <v>119</v>
      </c>
      <c r="G94" s="186"/>
      <c r="H94" s="186"/>
      <c r="I94" s="96"/>
      <c r="J94" s="23"/>
      <c r="K94" s="146"/>
      <c r="L94" s="24"/>
    </row>
    <row r="95" spans="1:12" x14ac:dyDescent="0.2">
      <c r="A95" s="48"/>
      <c r="B95" s="48"/>
      <c r="C95" s="48"/>
      <c r="D95" s="111" t="s">
        <v>1208</v>
      </c>
      <c r="E95" s="111" t="s">
        <v>1212</v>
      </c>
      <c r="F95" s="94">
        <v>84</v>
      </c>
      <c r="G95" s="186"/>
      <c r="H95" s="186"/>
      <c r="I95" s="96"/>
      <c r="J95" s="23"/>
      <c r="K95" s="146"/>
      <c r="L95" s="24"/>
    </row>
    <row r="96" spans="1:12" x14ac:dyDescent="0.2">
      <c r="A96" s="48"/>
      <c r="B96" s="48"/>
      <c r="C96" s="48"/>
      <c r="D96" s="111" t="s">
        <v>1208</v>
      </c>
      <c r="E96" s="111" t="s">
        <v>1213</v>
      </c>
      <c r="F96" s="94" t="s">
        <v>47</v>
      </c>
      <c r="G96" s="186"/>
      <c r="H96" s="186"/>
      <c r="I96" s="96"/>
      <c r="J96" s="23"/>
      <c r="K96" s="146"/>
      <c r="L96" s="24"/>
    </row>
    <row r="97" spans="1:12" x14ac:dyDescent="0.2">
      <c r="A97" s="48"/>
      <c r="B97" s="48"/>
      <c r="C97" s="48"/>
      <c r="D97" s="111" t="s">
        <v>1208</v>
      </c>
      <c r="E97" s="111" t="s">
        <v>1214</v>
      </c>
      <c r="F97" s="94">
        <v>12</v>
      </c>
      <c r="G97" s="186"/>
      <c r="H97" s="186"/>
      <c r="I97" s="96"/>
      <c r="J97" s="23"/>
      <c r="K97" s="146"/>
      <c r="L97" s="24"/>
    </row>
    <row r="98" spans="1:12" x14ac:dyDescent="0.2">
      <c r="A98" s="48"/>
      <c r="B98" s="48"/>
      <c r="C98" s="48"/>
      <c r="D98" s="111" t="s">
        <v>1208</v>
      </c>
      <c r="E98" s="111" t="s">
        <v>1215</v>
      </c>
      <c r="F98" s="94">
        <v>33</v>
      </c>
      <c r="G98" s="186"/>
      <c r="H98" s="186"/>
      <c r="I98" s="96"/>
      <c r="J98" s="23"/>
      <c r="K98" s="146"/>
      <c r="L98" s="24"/>
    </row>
    <row r="99" spans="1:12" x14ac:dyDescent="0.2">
      <c r="A99" s="48"/>
      <c r="B99" s="48"/>
      <c r="C99" s="48"/>
      <c r="D99" s="111" t="s">
        <v>1208</v>
      </c>
      <c r="E99" s="111" t="s">
        <v>1216</v>
      </c>
      <c r="F99" s="94">
        <v>185</v>
      </c>
      <c r="G99" s="186"/>
      <c r="H99" s="186"/>
      <c r="I99" s="96"/>
      <c r="J99" s="23"/>
      <c r="K99" s="146"/>
      <c r="L99" s="24"/>
    </row>
    <row r="100" spans="1:12" x14ac:dyDescent="0.2">
      <c r="A100" s="48"/>
      <c r="B100" s="48"/>
      <c r="C100" s="48"/>
      <c r="D100" s="111" t="s">
        <v>1208</v>
      </c>
      <c r="E100" s="111" t="s">
        <v>1217</v>
      </c>
      <c r="F100" s="94">
        <v>16</v>
      </c>
      <c r="G100" s="186"/>
      <c r="H100" s="186"/>
      <c r="I100" s="96"/>
      <c r="J100" s="23"/>
      <c r="K100" s="146"/>
      <c r="L100" s="24"/>
    </row>
    <row r="101" spans="1:12" x14ac:dyDescent="0.2">
      <c r="A101" s="48"/>
      <c r="B101" s="48"/>
      <c r="C101" s="48"/>
      <c r="D101" s="111" t="s">
        <v>1208</v>
      </c>
      <c r="E101" s="111" t="s">
        <v>1218</v>
      </c>
      <c r="F101" s="94" t="s">
        <v>47</v>
      </c>
      <c r="G101" s="186"/>
      <c r="H101" s="186"/>
      <c r="I101" s="96"/>
      <c r="J101" s="23"/>
      <c r="K101" s="146"/>
      <c r="L101" s="24"/>
    </row>
    <row r="102" spans="1:12" x14ac:dyDescent="0.2">
      <c r="A102" s="48"/>
      <c r="B102" s="48"/>
      <c r="C102" s="48"/>
      <c r="D102" s="111" t="s">
        <v>1208</v>
      </c>
      <c r="E102" s="111" t="s">
        <v>1219</v>
      </c>
      <c r="F102" s="94">
        <v>52</v>
      </c>
      <c r="G102" s="186"/>
      <c r="H102" s="186"/>
      <c r="I102" s="187"/>
      <c r="J102" s="187"/>
      <c r="K102" s="24"/>
      <c r="L102" s="24"/>
    </row>
    <row r="103" spans="1:12" s="56" customFormat="1" x14ac:dyDescent="0.2">
      <c r="A103" s="53">
        <v>25</v>
      </c>
      <c r="B103" s="208" t="s">
        <v>1149</v>
      </c>
      <c r="C103" s="208" t="s">
        <v>1183</v>
      </c>
      <c r="D103" s="143" t="s">
        <v>1220</v>
      </c>
      <c r="E103" s="143"/>
      <c r="F103" s="144">
        <v>657</v>
      </c>
      <c r="G103" s="175">
        <v>2</v>
      </c>
      <c r="H103" s="175">
        <v>2</v>
      </c>
      <c r="I103" s="209" t="s">
        <v>1602</v>
      </c>
      <c r="J103" s="210" t="s">
        <v>1451</v>
      </c>
      <c r="K103" s="55" t="s">
        <v>339</v>
      </c>
      <c r="L103" s="211" t="s">
        <v>339</v>
      </c>
    </row>
    <row r="104" spans="1:12" s="56" customFormat="1" x14ac:dyDescent="0.2">
      <c r="A104" s="57"/>
      <c r="B104" s="57"/>
      <c r="C104" s="57"/>
      <c r="D104" s="112" t="s">
        <v>1220</v>
      </c>
      <c r="E104" s="112" t="s">
        <v>1221</v>
      </c>
      <c r="F104" s="88">
        <v>139</v>
      </c>
      <c r="G104" s="90"/>
      <c r="H104" s="90"/>
      <c r="I104" s="85"/>
      <c r="J104" s="59"/>
      <c r="K104" s="130"/>
      <c r="L104" s="60"/>
    </row>
    <row r="105" spans="1:12" s="56" customFormat="1" x14ac:dyDescent="0.2">
      <c r="A105" s="57"/>
      <c r="B105" s="57"/>
      <c r="C105" s="57"/>
      <c r="D105" s="112" t="s">
        <v>1220</v>
      </c>
      <c r="E105" s="112" t="s">
        <v>1222</v>
      </c>
      <c r="F105" s="88">
        <v>81</v>
      </c>
      <c r="G105" s="90"/>
      <c r="H105" s="90"/>
      <c r="I105" s="85"/>
      <c r="J105" s="59"/>
      <c r="K105" s="130"/>
      <c r="L105" s="60"/>
    </row>
    <row r="106" spans="1:12" s="56" customFormat="1" x14ac:dyDescent="0.2">
      <c r="A106" s="57"/>
      <c r="B106" s="57"/>
      <c r="C106" s="57"/>
      <c r="D106" s="112" t="s">
        <v>1220</v>
      </c>
      <c r="E106" s="112" t="s">
        <v>1223</v>
      </c>
      <c r="F106" s="88">
        <v>92</v>
      </c>
      <c r="G106" s="90"/>
      <c r="H106" s="90"/>
      <c r="I106" s="85"/>
      <c r="J106" s="59"/>
      <c r="K106" s="130"/>
      <c r="L106" s="60"/>
    </row>
    <row r="107" spans="1:12" s="56" customFormat="1" x14ac:dyDescent="0.2">
      <c r="A107" s="57"/>
      <c r="B107" s="57"/>
      <c r="C107" s="57"/>
      <c r="D107" s="112" t="s">
        <v>1220</v>
      </c>
      <c r="E107" s="112" t="s">
        <v>1224</v>
      </c>
      <c r="F107" s="88">
        <v>121</v>
      </c>
      <c r="G107" s="90"/>
      <c r="H107" s="90"/>
      <c r="I107" s="85"/>
      <c r="J107" s="59"/>
      <c r="K107" s="130"/>
      <c r="L107" s="60"/>
    </row>
    <row r="108" spans="1:12" s="56" customFormat="1" x14ac:dyDescent="0.2">
      <c r="A108" s="57"/>
      <c r="B108" s="57"/>
      <c r="C108" s="57"/>
      <c r="D108" s="112" t="s">
        <v>1220</v>
      </c>
      <c r="E108" s="112" t="s">
        <v>1225</v>
      </c>
      <c r="F108" s="88">
        <v>92</v>
      </c>
      <c r="G108" s="90"/>
      <c r="H108" s="90"/>
      <c r="I108" s="85"/>
      <c r="J108" s="59"/>
      <c r="K108" s="130"/>
      <c r="L108" s="60"/>
    </row>
    <row r="109" spans="1:12" s="56" customFormat="1" x14ac:dyDescent="0.2">
      <c r="A109" s="57"/>
      <c r="B109" s="57"/>
      <c r="C109" s="57"/>
      <c r="D109" s="112" t="s">
        <v>1220</v>
      </c>
      <c r="E109" s="112" t="s">
        <v>1226</v>
      </c>
      <c r="F109" s="88">
        <v>125</v>
      </c>
      <c r="G109" s="90"/>
      <c r="H109" s="90"/>
      <c r="I109" s="85"/>
      <c r="J109" s="59"/>
      <c r="K109" s="130"/>
      <c r="L109" s="60"/>
    </row>
    <row r="110" spans="1:12" x14ac:dyDescent="0.2">
      <c r="A110" s="46">
        <v>26</v>
      </c>
      <c r="B110" s="198" t="s">
        <v>1149</v>
      </c>
      <c r="C110" s="198" t="s">
        <v>1183</v>
      </c>
      <c r="D110" s="183" t="s">
        <v>1227</v>
      </c>
      <c r="E110" s="183"/>
      <c r="F110" s="184">
        <v>608</v>
      </c>
      <c r="G110" s="185">
        <v>1</v>
      </c>
      <c r="H110" s="185">
        <v>2</v>
      </c>
      <c r="I110" s="199" t="s">
        <v>1630</v>
      </c>
      <c r="J110" s="196" t="s">
        <v>1470</v>
      </c>
      <c r="K110" s="47" t="s">
        <v>339</v>
      </c>
      <c r="L110" s="200" t="s">
        <v>339</v>
      </c>
    </row>
    <row r="111" spans="1:12" x14ac:dyDescent="0.2">
      <c r="A111" s="48"/>
      <c r="B111" s="48"/>
      <c r="C111" s="48"/>
      <c r="D111" s="111" t="s">
        <v>1227</v>
      </c>
      <c r="E111" s="111" t="s">
        <v>1228</v>
      </c>
      <c r="F111" s="94">
        <v>132</v>
      </c>
      <c r="G111" s="186"/>
      <c r="H111" s="186"/>
      <c r="I111" s="96"/>
      <c r="J111" s="23"/>
      <c r="K111" s="146"/>
      <c r="L111" s="24"/>
    </row>
    <row r="112" spans="1:12" x14ac:dyDescent="0.2">
      <c r="A112" s="48"/>
      <c r="B112" s="48"/>
      <c r="C112" s="48"/>
      <c r="D112" s="111" t="s">
        <v>1227</v>
      </c>
      <c r="E112" s="111" t="s">
        <v>1229</v>
      </c>
      <c r="F112" s="94">
        <v>65</v>
      </c>
      <c r="G112" s="186"/>
      <c r="H112" s="186"/>
      <c r="I112" s="96"/>
      <c r="J112" s="23"/>
      <c r="K112" s="146"/>
      <c r="L112" s="24"/>
    </row>
    <row r="113" spans="1:12" x14ac:dyDescent="0.2">
      <c r="A113" s="48"/>
      <c r="B113" s="48"/>
      <c r="C113" s="48"/>
      <c r="D113" s="111" t="s">
        <v>1227</v>
      </c>
      <c r="E113" s="111" t="s">
        <v>1230</v>
      </c>
      <c r="F113" s="94" t="s">
        <v>47</v>
      </c>
      <c r="G113" s="186"/>
      <c r="H113" s="186"/>
      <c r="I113" s="96"/>
      <c r="J113" s="23"/>
      <c r="K113" s="146"/>
      <c r="L113" s="24"/>
    </row>
    <row r="114" spans="1:12" x14ac:dyDescent="0.2">
      <c r="A114" s="48"/>
      <c r="B114" s="48"/>
      <c r="C114" s="48"/>
      <c r="D114" s="111" t="s">
        <v>1227</v>
      </c>
      <c r="E114" s="111" t="s">
        <v>1231</v>
      </c>
      <c r="F114" s="94">
        <v>83</v>
      </c>
      <c r="G114" s="186"/>
      <c r="H114" s="186"/>
      <c r="I114" s="96"/>
      <c r="J114" s="23"/>
      <c r="K114" s="146"/>
      <c r="L114" s="24"/>
    </row>
    <row r="115" spans="1:12" x14ac:dyDescent="0.2">
      <c r="A115" s="48"/>
      <c r="B115" s="48"/>
      <c r="C115" s="48"/>
      <c r="D115" s="111" t="s">
        <v>1227</v>
      </c>
      <c r="E115" s="111" t="s">
        <v>1232</v>
      </c>
      <c r="F115" s="94">
        <v>14</v>
      </c>
      <c r="G115" s="186"/>
      <c r="H115" s="186"/>
      <c r="I115" s="96"/>
      <c r="J115" s="23"/>
      <c r="K115" s="146"/>
      <c r="L115" s="24"/>
    </row>
    <row r="116" spans="1:12" x14ac:dyDescent="0.2">
      <c r="A116" s="48"/>
      <c r="B116" s="48"/>
      <c r="C116" s="48"/>
      <c r="D116" s="111" t="s">
        <v>1227</v>
      </c>
      <c r="E116" s="111" t="s">
        <v>1233</v>
      </c>
      <c r="F116" s="94">
        <v>27</v>
      </c>
      <c r="G116" s="186"/>
      <c r="H116" s="186"/>
      <c r="I116" s="96"/>
      <c r="J116" s="23"/>
      <c r="K116" s="146"/>
      <c r="L116" s="24"/>
    </row>
    <row r="117" spans="1:12" x14ac:dyDescent="0.2">
      <c r="A117" s="48"/>
      <c r="B117" s="48"/>
      <c r="C117" s="48"/>
      <c r="D117" s="111" t="s">
        <v>1227</v>
      </c>
      <c r="E117" s="111" t="s">
        <v>1234</v>
      </c>
      <c r="F117" s="94">
        <v>90</v>
      </c>
      <c r="G117" s="186"/>
      <c r="H117" s="186"/>
      <c r="I117" s="96"/>
      <c r="J117" s="23"/>
      <c r="K117" s="146"/>
      <c r="L117" s="24"/>
    </row>
    <row r="118" spans="1:12" x14ac:dyDescent="0.2">
      <c r="A118" s="48"/>
      <c r="B118" s="48"/>
      <c r="C118" s="48"/>
      <c r="D118" s="111" t="s">
        <v>1227</v>
      </c>
      <c r="E118" s="111" t="s">
        <v>1235</v>
      </c>
      <c r="F118" s="94">
        <v>25</v>
      </c>
      <c r="G118" s="186"/>
      <c r="H118" s="186"/>
      <c r="I118" s="96"/>
      <c r="J118" s="23"/>
      <c r="K118" s="146"/>
      <c r="L118" s="24"/>
    </row>
    <row r="119" spans="1:12" x14ac:dyDescent="0.2">
      <c r="A119" s="48"/>
      <c r="B119" s="48"/>
      <c r="C119" s="48"/>
      <c r="D119" s="111" t="s">
        <v>1227</v>
      </c>
      <c r="E119" s="111" t="s">
        <v>1236</v>
      </c>
      <c r="F119" s="94" t="s">
        <v>47</v>
      </c>
      <c r="G119" s="186"/>
      <c r="H119" s="186"/>
      <c r="I119" s="96"/>
      <c r="J119" s="23"/>
      <c r="K119" s="146"/>
      <c r="L119" s="24"/>
    </row>
    <row r="120" spans="1:12" x14ac:dyDescent="0.2">
      <c r="A120" s="48"/>
      <c r="B120" s="48"/>
      <c r="C120" s="48"/>
      <c r="D120" s="111" t="s">
        <v>1227</v>
      </c>
      <c r="E120" s="111" t="s">
        <v>1237</v>
      </c>
      <c r="F120" s="94">
        <v>111</v>
      </c>
      <c r="G120" s="186"/>
      <c r="H120" s="186"/>
      <c r="I120" s="96"/>
      <c r="J120" s="23"/>
      <c r="K120" s="146"/>
      <c r="L120" s="24"/>
    </row>
    <row r="121" spans="1:12" x14ac:dyDescent="0.2">
      <c r="A121" s="48"/>
      <c r="B121" s="48"/>
      <c r="C121" s="48"/>
      <c r="D121" s="111" t="s">
        <v>1227</v>
      </c>
      <c r="E121" s="111" t="s">
        <v>1238</v>
      </c>
      <c r="F121" s="94">
        <v>41</v>
      </c>
      <c r="G121" s="186"/>
      <c r="H121" s="186"/>
      <c r="I121" s="96"/>
      <c r="J121" s="23"/>
      <c r="K121" s="146"/>
      <c r="L121" s="24"/>
    </row>
    <row r="122" spans="1:12" x14ac:dyDescent="0.2">
      <c r="A122" s="46">
        <v>27</v>
      </c>
      <c r="B122" s="198" t="s">
        <v>1149</v>
      </c>
      <c r="C122" s="198" t="s">
        <v>1183</v>
      </c>
      <c r="D122" s="183" t="s">
        <v>1239</v>
      </c>
      <c r="E122" s="183"/>
      <c r="F122" s="184">
        <v>297</v>
      </c>
      <c r="G122" s="185">
        <v>1</v>
      </c>
      <c r="H122" s="185">
        <v>1</v>
      </c>
      <c r="I122" s="199" t="s">
        <v>1603</v>
      </c>
      <c r="J122" s="196" t="s">
        <v>1451</v>
      </c>
      <c r="K122" s="47" t="s">
        <v>339</v>
      </c>
      <c r="L122" s="200" t="s">
        <v>339</v>
      </c>
    </row>
    <row r="123" spans="1:12" x14ac:dyDescent="0.2">
      <c r="A123" s="48"/>
      <c r="B123" s="48"/>
      <c r="C123" s="48"/>
      <c r="D123" s="111" t="s">
        <v>1239</v>
      </c>
      <c r="E123" s="111" t="s">
        <v>1239</v>
      </c>
      <c r="F123" s="94">
        <v>178</v>
      </c>
      <c r="G123" s="186"/>
      <c r="H123" s="186"/>
      <c r="I123" s="96"/>
      <c r="J123" s="23"/>
      <c r="K123" s="146"/>
      <c r="L123" s="24"/>
    </row>
    <row r="124" spans="1:12" x14ac:dyDescent="0.2">
      <c r="A124" s="48"/>
      <c r="B124" s="48"/>
      <c r="C124" s="48"/>
      <c r="D124" s="111" t="s">
        <v>1239</v>
      </c>
      <c r="E124" s="111" t="s">
        <v>1240</v>
      </c>
      <c r="F124" s="94">
        <v>11</v>
      </c>
      <c r="G124" s="186"/>
      <c r="H124" s="186"/>
      <c r="I124" s="96"/>
      <c r="J124" s="23"/>
      <c r="K124" s="146"/>
      <c r="L124" s="24"/>
    </row>
    <row r="125" spans="1:12" x14ac:dyDescent="0.2">
      <c r="A125" s="48"/>
      <c r="B125" s="48"/>
      <c r="C125" s="48"/>
      <c r="D125" s="111" t="s">
        <v>1239</v>
      </c>
      <c r="E125" s="111" t="s">
        <v>1241</v>
      </c>
      <c r="F125" s="94" t="s">
        <v>47</v>
      </c>
      <c r="G125" s="100"/>
      <c r="H125" s="100"/>
      <c r="I125" s="96"/>
      <c r="J125" s="23"/>
      <c r="K125" s="146"/>
      <c r="L125" s="24"/>
    </row>
    <row r="126" spans="1:12" x14ac:dyDescent="0.2">
      <c r="A126" s="48"/>
      <c r="B126" s="48"/>
      <c r="C126" s="48"/>
      <c r="D126" s="111" t="s">
        <v>1239</v>
      </c>
      <c r="E126" s="111" t="s">
        <v>1242</v>
      </c>
      <c r="F126" s="94">
        <v>51</v>
      </c>
      <c r="G126" s="100"/>
      <c r="H126" s="100"/>
      <c r="I126" s="96"/>
      <c r="J126" s="23"/>
      <c r="K126" s="146"/>
      <c r="L126" s="24"/>
    </row>
    <row r="127" spans="1:12" x14ac:dyDescent="0.2">
      <c r="A127" s="48"/>
      <c r="B127" s="48"/>
      <c r="C127" s="48"/>
      <c r="D127" s="111" t="s">
        <v>1239</v>
      </c>
      <c r="E127" s="111" t="s">
        <v>1243</v>
      </c>
      <c r="F127" s="94" t="s">
        <v>47</v>
      </c>
      <c r="G127" s="100"/>
      <c r="H127" s="100"/>
      <c r="I127" s="96"/>
      <c r="J127" s="23"/>
      <c r="K127" s="146"/>
      <c r="L127" s="24"/>
    </row>
    <row r="128" spans="1:12" x14ac:dyDescent="0.2">
      <c r="A128" s="48"/>
      <c r="B128" s="48"/>
      <c r="C128" s="48"/>
      <c r="D128" s="111" t="s">
        <v>1239</v>
      </c>
      <c r="E128" s="111" t="s">
        <v>1244</v>
      </c>
      <c r="F128" s="94" t="s">
        <v>47</v>
      </c>
      <c r="G128" s="100"/>
      <c r="H128" s="100"/>
      <c r="I128" s="96"/>
      <c r="J128" s="23"/>
      <c r="K128" s="146"/>
      <c r="L128" s="24"/>
    </row>
    <row r="129" spans="1:12" x14ac:dyDescent="0.2">
      <c r="A129" s="48"/>
      <c r="B129" s="48"/>
      <c r="C129" s="48"/>
      <c r="D129" s="111" t="s">
        <v>1239</v>
      </c>
      <c r="E129" s="111" t="s">
        <v>1245</v>
      </c>
      <c r="F129" s="94">
        <v>20</v>
      </c>
      <c r="G129" s="100"/>
      <c r="H129" s="100"/>
      <c r="I129" s="96"/>
      <c r="J129" s="23"/>
      <c r="K129" s="146"/>
      <c r="L129" s="24"/>
    </row>
    <row r="130" spans="1:12" x14ac:dyDescent="0.2">
      <c r="A130" s="48"/>
      <c r="B130" s="48"/>
      <c r="C130" s="48"/>
      <c r="D130" s="111" t="s">
        <v>1239</v>
      </c>
      <c r="E130" s="111" t="s">
        <v>1246</v>
      </c>
      <c r="F130" s="94">
        <v>19</v>
      </c>
      <c r="G130" s="100"/>
      <c r="H130" s="100"/>
      <c r="I130" s="96"/>
      <c r="J130" s="23"/>
      <c r="K130" s="146"/>
      <c r="L130" s="24"/>
    </row>
    <row r="131" spans="1:12" x14ac:dyDescent="0.2">
      <c r="A131" s="48"/>
      <c r="B131" s="48"/>
      <c r="C131" s="48"/>
      <c r="D131" s="111" t="s">
        <v>1239</v>
      </c>
      <c r="E131" s="111" t="s">
        <v>1247</v>
      </c>
      <c r="F131" s="94">
        <v>0</v>
      </c>
      <c r="G131" s="100"/>
      <c r="H131" s="100"/>
      <c r="I131" s="96"/>
      <c r="J131" s="23"/>
      <c r="K131" s="146"/>
      <c r="L131" s="24"/>
    </row>
    <row r="132" spans="1:12" x14ac:dyDescent="0.2">
      <c r="A132" s="48"/>
      <c r="B132" s="48"/>
      <c r="C132" s="48"/>
      <c r="D132" s="111" t="s">
        <v>1239</v>
      </c>
      <c r="E132" s="111" t="s">
        <v>1248</v>
      </c>
      <c r="F132" s="94" t="s">
        <v>47</v>
      </c>
      <c r="G132" s="100"/>
      <c r="H132" s="100"/>
      <c r="I132" s="96"/>
      <c r="J132" s="23"/>
      <c r="K132" s="146"/>
      <c r="L132" s="24"/>
    </row>
    <row r="133" spans="1:12" x14ac:dyDescent="0.2">
      <c r="A133" s="48"/>
      <c r="B133" s="48"/>
      <c r="C133" s="48"/>
      <c r="D133" s="111" t="s">
        <v>1239</v>
      </c>
      <c r="E133" s="111" t="s">
        <v>1249</v>
      </c>
      <c r="F133" s="94" t="s">
        <v>47</v>
      </c>
      <c r="G133" s="100"/>
      <c r="H133" s="100"/>
      <c r="I133" s="96"/>
      <c r="J133" s="23"/>
      <c r="K133" s="146"/>
      <c r="L133" s="24"/>
    </row>
    <row r="134" spans="1:12" x14ac:dyDescent="0.2">
      <c r="A134" s="46">
        <v>28</v>
      </c>
      <c r="B134" s="198" t="s">
        <v>1149</v>
      </c>
      <c r="C134" s="198" t="s">
        <v>1183</v>
      </c>
      <c r="D134" s="183" t="s">
        <v>1250</v>
      </c>
      <c r="E134" s="183"/>
      <c r="F134" s="184">
        <f>SUM(F135:F139)</f>
        <v>228</v>
      </c>
      <c r="G134" s="185">
        <v>1</v>
      </c>
      <c r="H134" s="185">
        <v>1</v>
      </c>
      <c r="I134" s="199" t="s">
        <v>1631</v>
      </c>
      <c r="J134" s="196" t="s">
        <v>1470</v>
      </c>
      <c r="K134" s="47" t="s">
        <v>221</v>
      </c>
      <c r="L134" s="200" t="s">
        <v>1529</v>
      </c>
    </row>
    <row r="135" spans="1:12" x14ac:dyDescent="0.2">
      <c r="A135" s="48"/>
      <c r="B135" s="48"/>
      <c r="C135" s="48"/>
      <c r="D135" s="111" t="s">
        <v>1250</v>
      </c>
      <c r="E135" s="111" t="s">
        <v>1251</v>
      </c>
      <c r="F135" s="94">
        <v>28</v>
      </c>
      <c r="G135" s="186"/>
      <c r="H135" s="186"/>
      <c r="I135" s="96"/>
      <c r="J135" s="23"/>
      <c r="K135" s="146"/>
      <c r="L135" s="24"/>
    </row>
    <row r="136" spans="1:12" x14ac:dyDescent="0.2">
      <c r="A136" s="48"/>
      <c r="B136" s="48"/>
      <c r="C136" s="48"/>
      <c r="D136" s="111" t="s">
        <v>1250</v>
      </c>
      <c r="E136" s="111" t="s">
        <v>1252</v>
      </c>
      <c r="F136" s="94">
        <v>48</v>
      </c>
      <c r="G136" s="186"/>
      <c r="H136" s="186"/>
      <c r="I136" s="96"/>
      <c r="J136" s="23"/>
      <c r="K136" s="146"/>
      <c r="L136" s="24"/>
    </row>
    <row r="137" spans="1:12" x14ac:dyDescent="0.2">
      <c r="A137" s="48"/>
      <c r="B137" s="48"/>
      <c r="C137" s="48"/>
      <c r="D137" s="111" t="s">
        <v>1250</v>
      </c>
      <c r="E137" s="111" t="s">
        <v>1253</v>
      </c>
      <c r="F137" s="94">
        <v>38</v>
      </c>
      <c r="G137" s="186"/>
      <c r="H137" s="186"/>
      <c r="I137" s="96"/>
      <c r="J137" s="23"/>
      <c r="K137" s="146"/>
      <c r="L137" s="24"/>
    </row>
    <row r="138" spans="1:12" x14ac:dyDescent="0.2">
      <c r="A138" s="48"/>
      <c r="B138" s="48"/>
      <c r="C138" s="48"/>
      <c r="D138" s="111" t="s">
        <v>1250</v>
      </c>
      <c r="E138" s="111" t="s">
        <v>1254</v>
      </c>
      <c r="F138" s="94">
        <v>87</v>
      </c>
      <c r="G138" s="186"/>
      <c r="H138" s="186"/>
      <c r="I138" s="96"/>
      <c r="J138" s="23"/>
      <c r="K138" s="146"/>
      <c r="L138" s="24"/>
    </row>
    <row r="139" spans="1:12" x14ac:dyDescent="0.2">
      <c r="A139" s="48"/>
      <c r="B139" s="48"/>
      <c r="C139" s="48"/>
      <c r="D139" s="111" t="s">
        <v>1250</v>
      </c>
      <c r="E139" s="111" t="s">
        <v>1255</v>
      </c>
      <c r="F139" s="94">
        <v>27</v>
      </c>
      <c r="G139" s="100"/>
      <c r="H139" s="100"/>
      <c r="I139" s="96"/>
      <c r="J139" s="23"/>
      <c r="K139" s="146"/>
      <c r="L139" s="24"/>
    </row>
    <row r="140" spans="1:12" x14ac:dyDescent="0.2">
      <c r="A140" s="46">
        <v>29</v>
      </c>
      <c r="B140" s="198" t="s">
        <v>1149</v>
      </c>
      <c r="C140" s="198" t="s">
        <v>1183</v>
      </c>
      <c r="D140" s="183" t="s">
        <v>1256</v>
      </c>
      <c r="E140" s="183"/>
      <c r="F140" s="184">
        <f>SUM(F141:F150)</f>
        <v>945</v>
      </c>
      <c r="G140" s="185">
        <v>1</v>
      </c>
      <c r="H140" s="185">
        <v>1</v>
      </c>
      <c r="I140" s="199" t="s">
        <v>1632</v>
      </c>
      <c r="J140" s="196" t="s">
        <v>1470</v>
      </c>
      <c r="K140" s="47" t="s">
        <v>221</v>
      </c>
      <c r="L140" s="200" t="s">
        <v>1552</v>
      </c>
    </row>
    <row r="141" spans="1:12" x14ac:dyDescent="0.2">
      <c r="A141" s="48"/>
      <c r="B141" s="48"/>
      <c r="C141" s="48"/>
      <c r="D141" s="111" t="s">
        <v>1256</v>
      </c>
      <c r="E141" s="111" t="s">
        <v>1257</v>
      </c>
      <c r="F141" s="94">
        <v>135</v>
      </c>
      <c r="G141" s="186"/>
      <c r="H141" s="186"/>
      <c r="I141" s="96"/>
      <c r="J141" s="23"/>
      <c r="K141" s="146"/>
      <c r="L141" s="24"/>
    </row>
    <row r="142" spans="1:12" x14ac:dyDescent="0.2">
      <c r="A142" s="48"/>
      <c r="B142" s="48"/>
      <c r="C142" s="48"/>
      <c r="D142" s="111" t="s">
        <v>1256</v>
      </c>
      <c r="E142" s="111" t="s">
        <v>1258</v>
      </c>
      <c r="F142" s="94">
        <v>36</v>
      </c>
      <c r="G142" s="186"/>
      <c r="H142" s="186"/>
      <c r="I142" s="96"/>
      <c r="J142" s="23"/>
      <c r="K142" s="146"/>
      <c r="L142" s="24"/>
    </row>
    <row r="143" spans="1:12" x14ac:dyDescent="0.2">
      <c r="A143" s="48"/>
      <c r="B143" s="48"/>
      <c r="C143" s="48"/>
      <c r="D143" s="111" t="s">
        <v>1256</v>
      </c>
      <c r="E143" s="111" t="s">
        <v>1259</v>
      </c>
      <c r="F143" s="94">
        <v>50</v>
      </c>
      <c r="G143" s="188"/>
      <c r="H143" s="188"/>
      <c r="I143" s="96"/>
      <c r="J143" s="23"/>
      <c r="K143" s="146"/>
      <c r="L143" s="24"/>
    </row>
    <row r="144" spans="1:12" x14ac:dyDescent="0.2">
      <c r="A144" s="48"/>
      <c r="B144" s="48"/>
      <c r="C144" s="48"/>
      <c r="D144" s="111" t="s">
        <v>1256</v>
      </c>
      <c r="E144" s="111" t="s">
        <v>1260</v>
      </c>
      <c r="F144" s="94">
        <v>83</v>
      </c>
      <c r="G144" s="186"/>
      <c r="H144" s="186"/>
      <c r="I144" s="96"/>
      <c r="J144" s="23"/>
      <c r="K144" s="146"/>
      <c r="L144" s="24"/>
    </row>
    <row r="145" spans="1:12" x14ac:dyDescent="0.2">
      <c r="A145" s="48"/>
      <c r="B145" s="48"/>
      <c r="C145" s="48"/>
      <c r="D145" s="111" t="s">
        <v>1256</v>
      </c>
      <c r="E145" s="111" t="s">
        <v>1261</v>
      </c>
      <c r="F145" s="94">
        <v>168</v>
      </c>
      <c r="G145" s="186"/>
      <c r="H145" s="186"/>
      <c r="I145" s="96"/>
      <c r="J145" s="23"/>
      <c r="K145" s="146"/>
      <c r="L145" s="24"/>
    </row>
    <row r="146" spans="1:12" x14ac:dyDescent="0.2">
      <c r="A146" s="48"/>
      <c r="B146" s="48"/>
      <c r="C146" s="48"/>
      <c r="D146" s="111" t="s">
        <v>1256</v>
      </c>
      <c r="E146" s="111" t="s">
        <v>1262</v>
      </c>
      <c r="F146" s="94">
        <v>35</v>
      </c>
      <c r="G146" s="186"/>
      <c r="H146" s="186"/>
      <c r="I146" s="96"/>
      <c r="J146" s="23"/>
      <c r="K146" s="146"/>
      <c r="L146" s="24"/>
    </row>
    <row r="147" spans="1:12" x14ac:dyDescent="0.2">
      <c r="A147" s="48"/>
      <c r="B147" s="48"/>
      <c r="C147" s="48"/>
      <c r="D147" s="111" t="s">
        <v>1256</v>
      </c>
      <c r="E147" s="111" t="s">
        <v>1263</v>
      </c>
      <c r="F147" s="94">
        <v>88</v>
      </c>
      <c r="G147" s="186"/>
      <c r="H147" s="186"/>
      <c r="I147" s="96"/>
      <c r="J147" s="23"/>
      <c r="K147" s="146"/>
      <c r="L147" s="24"/>
    </row>
    <row r="148" spans="1:12" x14ac:dyDescent="0.2">
      <c r="A148" s="48"/>
      <c r="B148" s="48"/>
      <c r="C148" s="48"/>
      <c r="D148" s="111" t="s">
        <v>1256</v>
      </c>
      <c r="E148" s="111" t="s">
        <v>1264</v>
      </c>
      <c r="F148" s="94">
        <v>159</v>
      </c>
      <c r="G148" s="186"/>
      <c r="H148" s="186"/>
      <c r="I148" s="96"/>
      <c r="J148" s="23"/>
      <c r="K148" s="146"/>
      <c r="L148" s="24"/>
    </row>
    <row r="149" spans="1:12" x14ac:dyDescent="0.2">
      <c r="A149" s="48"/>
      <c r="B149" s="48"/>
      <c r="C149" s="48"/>
      <c r="D149" s="111" t="s">
        <v>1256</v>
      </c>
      <c r="E149" s="111" t="s">
        <v>1265</v>
      </c>
      <c r="F149" s="94">
        <v>11</v>
      </c>
      <c r="G149" s="186"/>
      <c r="H149" s="186"/>
      <c r="I149" s="96"/>
      <c r="J149" s="23"/>
      <c r="K149" s="146"/>
      <c r="L149" s="24"/>
    </row>
    <row r="150" spans="1:12" x14ac:dyDescent="0.2">
      <c r="A150" s="48"/>
      <c r="B150" s="48"/>
      <c r="C150" s="48"/>
      <c r="D150" s="111" t="s">
        <v>1256</v>
      </c>
      <c r="E150" s="111" t="s">
        <v>1266</v>
      </c>
      <c r="F150" s="94">
        <v>180</v>
      </c>
      <c r="G150" s="186"/>
      <c r="H150" s="186"/>
      <c r="I150" s="96"/>
      <c r="J150" s="23"/>
      <c r="K150" s="146"/>
      <c r="L150" s="24"/>
    </row>
    <row r="151" spans="1:12" x14ac:dyDescent="0.2">
      <c r="A151" s="46">
        <v>30</v>
      </c>
      <c r="B151" s="198" t="s">
        <v>1149</v>
      </c>
      <c r="C151" s="198" t="s">
        <v>1183</v>
      </c>
      <c r="D151" s="183" t="s">
        <v>1267</v>
      </c>
      <c r="E151" s="183"/>
      <c r="F151" s="184">
        <v>798</v>
      </c>
      <c r="G151" s="185">
        <v>1</v>
      </c>
      <c r="H151" s="185">
        <v>4</v>
      </c>
      <c r="I151" s="199" t="s">
        <v>1633</v>
      </c>
      <c r="J151" s="196" t="s">
        <v>1470</v>
      </c>
      <c r="K151" s="47" t="s">
        <v>221</v>
      </c>
      <c r="L151" s="200" t="s">
        <v>238</v>
      </c>
    </row>
    <row r="152" spans="1:12" x14ac:dyDescent="0.2">
      <c r="A152" s="48"/>
      <c r="B152" s="48"/>
      <c r="C152" s="48"/>
      <c r="D152" s="111" t="s">
        <v>1267</v>
      </c>
      <c r="E152" s="111" t="s">
        <v>1267</v>
      </c>
      <c r="F152" s="94">
        <v>174</v>
      </c>
      <c r="G152" s="186"/>
      <c r="H152" s="186"/>
      <c r="I152" s="96"/>
      <c r="J152" s="23"/>
      <c r="K152" s="146"/>
      <c r="L152" s="24"/>
    </row>
    <row r="153" spans="1:12" x14ac:dyDescent="0.2">
      <c r="A153" s="48"/>
      <c r="B153" s="48"/>
      <c r="C153" s="48"/>
      <c r="D153" s="111" t="s">
        <v>1267</v>
      </c>
      <c r="E153" s="111" t="s">
        <v>1268</v>
      </c>
      <c r="F153" s="94" t="s">
        <v>47</v>
      </c>
      <c r="G153" s="186"/>
      <c r="H153" s="186"/>
      <c r="I153" s="96"/>
      <c r="J153" s="23"/>
      <c r="K153" s="146"/>
      <c r="L153" s="24"/>
    </row>
    <row r="154" spans="1:12" x14ac:dyDescent="0.2">
      <c r="A154" s="48"/>
      <c r="B154" s="48"/>
      <c r="C154" s="48"/>
      <c r="D154" s="111" t="s">
        <v>1267</v>
      </c>
      <c r="E154" s="111" t="s">
        <v>1269</v>
      </c>
      <c r="F154" s="94">
        <v>132</v>
      </c>
      <c r="G154" s="186"/>
      <c r="H154" s="186"/>
      <c r="I154" s="96"/>
      <c r="J154" s="23"/>
      <c r="K154" s="146"/>
      <c r="L154" s="24"/>
    </row>
    <row r="155" spans="1:12" x14ac:dyDescent="0.2">
      <c r="A155" s="48"/>
      <c r="B155" s="48"/>
      <c r="C155" s="48"/>
      <c r="D155" s="111" t="s">
        <v>1267</v>
      </c>
      <c r="E155" s="111" t="s">
        <v>1270</v>
      </c>
      <c r="F155" s="94">
        <v>21</v>
      </c>
      <c r="G155" s="186"/>
      <c r="H155" s="186"/>
      <c r="I155" s="96"/>
      <c r="J155" s="23"/>
      <c r="K155" s="146"/>
      <c r="L155" s="24"/>
    </row>
    <row r="156" spans="1:12" x14ac:dyDescent="0.2">
      <c r="A156" s="48"/>
      <c r="B156" s="48"/>
      <c r="C156" s="48"/>
      <c r="D156" s="111" t="s">
        <v>1267</v>
      </c>
      <c r="E156" s="111" t="s">
        <v>1271</v>
      </c>
      <c r="F156" s="94" t="s">
        <v>47</v>
      </c>
      <c r="G156" s="186"/>
      <c r="H156" s="186"/>
      <c r="I156" s="96"/>
      <c r="J156" s="23"/>
      <c r="K156" s="146"/>
      <c r="L156" s="24"/>
    </row>
    <row r="157" spans="1:12" x14ac:dyDescent="0.2">
      <c r="A157" s="48"/>
      <c r="B157" s="48"/>
      <c r="C157" s="48"/>
      <c r="D157" s="111" t="s">
        <v>1267</v>
      </c>
      <c r="E157" s="111" t="s">
        <v>1272</v>
      </c>
      <c r="F157" s="94">
        <v>94</v>
      </c>
      <c r="G157" s="186"/>
      <c r="H157" s="186"/>
      <c r="I157" s="96"/>
      <c r="J157" s="23"/>
      <c r="K157" s="146"/>
      <c r="L157" s="24"/>
    </row>
    <row r="158" spans="1:12" x14ac:dyDescent="0.2">
      <c r="A158" s="48"/>
      <c r="B158" s="48"/>
      <c r="C158" s="48"/>
      <c r="D158" s="111" t="s">
        <v>1267</v>
      </c>
      <c r="E158" s="111" t="s">
        <v>1273</v>
      </c>
      <c r="F158" s="94">
        <v>11</v>
      </c>
      <c r="G158" s="186"/>
      <c r="H158" s="186"/>
      <c r="I158" s="96"/>
      <c r="J158" s="23"/>
      <c r="K158" s="146"/>
      <c r="L158" s="24"/>
    </row>
    <row r="159" spans="1:12" x14ac:dyDescent="0.2">
      <c r="A159" s="48"/>
      <c r="B159" s="48"/>
      <c r="C159" s="48"/>
      <c r="D159" s="111" t="s">
        <v>1267</v>
      </c>
      <c r="E159" s="111" t="s">
        <v>1274</v>
      </c>
      <c r="F159" s="94" t="s">
        <v>47</v>
      </c>
      <c r="G159" s="186"/>
      <c r="H159" s="186"/>
      <c r="I159" s="96"/>
      <c r="J159" s="23"/>
      <c r="K159" s="146"/>
      <c r="L159" s="24"/>
    </row>
    <row r="160" spans="1:12" x14ac:dyDescent="0.2">
      <c r="A160" s="48"/>
      <c r="B160" s="48"/>
      <c r="C160" s="48"/>
      <c r="D160" s="111" t="s">
        <v>1267</v>
      </c>
      <c r="E160" s="111" t="s">
        <v>1200</v>
      </c>
      <c r="F160" s="94" t="s">
        <v>47</v>
      </c>
      <c r="G160" s="186"/>
      <c r="H160" s="186"/>
      <c r="I160" s="96"/>
      <c r="J160" s="23"/>
      <c r="K160" s="146"/>
      <c r="L160" s="24"/>
    </row>
    <row r="161" spans="1:12" x14ac:dyDescent="0.2">
      <c r="A161" s="48"/>
      <c r="B161" s="48"/>
      <c r="C161" s="48"/>
      <c r="D161" s="111" t="s">
        <v>1267</v>
      </c>
      <c r="E161" s="111" t="s">
        <v>1275</v>
      </c>
      <c r="F161" s="94" t="s">
        <v>47</v>
      </c>
      <c r="G161" s="186"/>
      <c r="H161" s="186"/>
      <c r="I161" s="96"/>
      <c r="J161" s="23"/>
      <c r="K161" s="146"/>
      <c r="L161" s="24"/>
    </row>
    <row r="162" spans="1:12" x14ac:dyDescent="0.2">
      <c r="A162" s="48"/>
      <c r="B162" s="48"/>
      <c r="C162" s="48"/>
      <c r="D162" s="111" t="s">
        <v>1267</v>
      </c>
      <c r="E162" s="111" t="s">
        <v>1276</v>
      </c>
      <c r="F162" s="94">
        <v>43</v>
      </c>
      <c r="G162" s="186"/>
      <c r="H162" s="186"/>
      <c r="I162" s="96"/>
      <c r="J162" s="23"/>
      <c r="K162" s="146"/>
      <c r="L162" s="24"/>
    </row>
    <row r="163" spans="1:12" x14ac:dyDescent="0.2">
      <c r="A163" s="48"/>
      <c r="B163" s="48"/>
      <c r="C163" s="48"/>
      <c r="D163" s="111" t="s">
        <v>1267</v>
      </c>
      <c r="E163" s="111" t="s">
        <v>1277</v>
      </c>
      <c r="F163" s="94" t="s">
        <v>47</v>
      </c>
      <c r="G163" s="186"/>
      <c r="H163" s="186"/>
      <c r="I163" s="96"/>
      <c r="J163" s="23"/>
      <c r="K163" s="146"/>
      <c r="L163" s="24"/>
    </row>
    <row r="164" spans="1:12" x14ac:dyDescent="0.2">
      <c r="A164" s="48"/>
      <c r="B164" s="48"/>
      <c r="C164" s="48"/>
      <c r="D164" s="111" t="s">
        <v>1267</v>
      </c>
      <c r="E164" s="111" t="s">
        <v>1278</v>
      </c>
      <c r="F164" s="94">
        <v>12</v>
      </c>
      <c r="G164" s="186"/>
      <c r="H164" s="186"/>
      <c r="I164" s="96"/>
      <c r="J164" s="23"/>
      <c r="K164" s="146"/>
      <c r="L164" s="24"/>
    </row>
    <row r="165" spans="1:12" x14ac:dyDescent="0.2">
      <c r="A165" s="48"/>
      <c r="B165" s="48"/>
      <c r="C165" s="48"/>
      <c r="D165" s="111" t="s">
        <v>1267</v>
      </c>
      <c r="E165" s="111" t="s">
        <v>1279</v>
      </c>
      <c r="F165" s="94">
        <v>17</v>
      </c>
      <c r="G165" s="186"/>
      <c r="H165" s="186"/>
      <c r="I165" s="96"/>
      <c r="J165" s="23"/>
      <c r="K165" s="146"/>
      <c r="L165" s="24"/>
    </row>
    <row r="166" spans="1:12" x14ac:dyDescent="0.2">
      <c r="A166" s="48"/>
      <c r="B166" s="48"/>
      <c r="C166" s="48"/>
      <c r="D166" s="111" t="s">
        <v>1267</v>
      </c>
      <c r="E166" s="111" t="s">
        <v>1280</v>
      </c>
      <c r="F166" s="94">
        <v>13</v>
      </c>
      <c r="G166" s="186"/>
      <c r="H166" s="186"/>
      <c r="I166" s="96"/>
      <c r="J166" s="23"/>
      <c r="K166" s="146"/>
      <c r="L166" s="24"/>
    </row>
    <row r="167" spans="1:12" x14ac:dyDescent="0.2">
      <c r="A167" s="48"/>
      <c r="B167" s="48"/>
      <c r="C167" s="48"/>
      <c r="D167" s="111" t="s">
        <v>1267</v>
      </c>
      <c r="E167" s="111" t="s">
        <v>1281</v>
      </c>
      <c r="F167" s="94">
        <v>23</v>
      </c>
      <c r="G167" s="186"/>
      <c r="H167" s="186"/>
      <c r="I167" s="96"/>
      <c r="J167" s="23"/>
      <c r="K167" s="146"/>
      <c r="L167" s="24"/>
    </row>
    <row r="168" spans="1:12" x14ac:dyDescent="0.2">
      <c r="A168" s="48"/>
      <c r="B168" s="48"/>
      <c r="C168" s="48"/>
      <c r="D168" s="111" t="s">
        <v>1267</v>
      </c>
      <c r="E168" s="111" t="s">
        <v>1282</v>
      </c>
      <c r="F168" s="94">
        <v>24</v>
      </c>
      <c r="G168" s="186"/>
      <c r="H168" s="186"/>
      <c r="I168" s="96"/>
      <c r="J168" s="23"/>
      <c r="K168" s="146"/>
      <c r="L168" s="24"/>
    </row>
    <row r="169" spans="1:12" x14ac:dyDescent="0.2">
      <c r="A169" s="48"/>
      <c r="B169" s="48"/>
      <c r="C169" s="48"/>
      <c r="D169" s="111" t="s">
        <v>1267</v>
      </c>
      <c r="E169" s="111" t="s">
        <v>1283</v>
      </c>
      <c r="F169" s="94" t="s">
        <v>47</v>
      </c>
      <c r="G169" s="186"/>
      <c r="H169" s="186"/>
      <c r="I169" s="96"/>
      <c r="J169" s="23"/>
      <c r="K169" s="146"/>
      <c r="L169" s="24"/>
    </row>
    <row r="170" spans="1:12" x14ac:dyDescent="0.2">
      <c r="A170" s="48"/>
      <c r="B170" s="48"/>
      <c r="C170" s="48"/>
      <c r="D170" s="111" t="s">
        <v>1267</v>
      </c>
      <c r="E170" s="111" t="s">
        <v>1284</v>
      </c>
      <c r="F170" s="94">
        <v>81</v>
      </c>
      <c r="G170" s="186"/>
      <c r="H170" s="186"/>
      <c r="I170" s="96"/>
      <c r="J170" s="23"/>
      <c r="K170" s="146"/>
      <c r="L170" s="24"/>
    </row>
    <row r="171" spans="1:12" x14ac:dyDescent="0.2">
      <c r="A171" s="48"/>
      <c r="B171" s="48"/>
      <c r="C171" s="48"/>
      <c r="D171" s="111" t="s">
        <v>1267</v>
      </c>
      <c r="E171" s="111" t="s">
        <v>1285</v>
      </c>
      <c r="F171" s="94">
        <v>19</v>
      </c>
      <c r="G171" s="100"/>
      <c r="H171" s="100"/>
      <c r="I171" s="96"/>
      <c r="J171" s="23"/>
      <c r="K171" s="146"/>
      <c r="L171" s="24"/>
    </row>
    <row r="172" spans="1:12" x14ac:dyDescent="0.2">
      <c r="A172" s="48"/>
      <c r="B172" s="48"/>
      <c r="C172" s="48"/>
      <c r="D172" s="111" t="s">
        <v>1267</v>
      </c>
      <c r="E172" s="111" t="s">
        <v>1286</v>
      </c>
      <c r="F172" s="94">
        <v>31</v>
      </c>
      <c r="G172" s="100"/>
      <c r="H172" s="100"/>
      <c r="I172" s="96"/>
      <c r="J172" s="23"/>
      <c r="K172" s="146"/>
      <c r="L172" s="24"/>
    </row>
    <row r="173" spans="1:12" x14ac:dyDescent="0.2">
      <c r="A173" s="48"/>
      <c r="B173" s="48"/>
      <c r="C173" s="48"/>
      <c r="D173" s="111" t="s">
        <v>1267</v>
      </c>
      <c r="E173" s="111" t="s">
        <v>1287</v>
      </c>
      <c r="F173" s="94">
        <v>18</v>
      </c>
      <c r="G173" s="100"/>
      <c r="H173" s="100"/>
      <c r="I173" s="96"/>
      <c r="J173" s="23"/>
      <c r="K173" s="146"/>
      <c r="L173" s="24"/>
    </row>
    <row r="174" spans="1:12" x14ac:dyDescent="0.2">
      <c r="A174" s="48"/>
      <c r="B174" s="48"/>
      <c r="C174" s="48"/>
      <c r="D174" s="111" t="s">
        <v>1267</v>
      </c>
      <c r="E174" s="111" t="s">
        <v>1288</v>
      </c>
      <c r="F174" s="94" t="s">
        <v>47</v>
      </c>
      <c r="G174" s="100"/>
      <c r="H174" s="100"/>
      <c r="I174" s="96"/>
      <c r="J174" s="23"/>
      <c r="K174" s="146"/>
      <c r="L174" s="24"/>
    </row>
    <row r="175" spans="1:12" x14ac:dyDescent="0.2">
      <c r="A175" s="48"/>
      <c r="B175" s="48"/>
      <c r="C175" s="48"/>
      <c r="D175" s="111" t="s">
        <v>1267</v>
      </c>
      <c r="E175" s="111" t="s">
        <v>1289</v>
      </c>
      <c r="F175" s="94">
        <v>40</v>
      </c>
      <c r="G175" s="100"/>
      <c r="H175" s="100"/>
      <c r="I175" s="96"/>
      <c r="J175" s="23"/>
      <c r="K175" s="146"/>
      <c r="L175" s="24"/>
    </row>
    <row r="176" spans="1:12" x14ac:dyDescent="0.25">
      <c r="A176" s="226">
        <v>31</v>
      </c>
      <c r="B176" s="194" t="s">
        <v>1149</v>
      </c>
      <c r="C176" s="194" t="s">
        <v>1163</v>
      </c>
      <c r="D176" s="189" t="s">
        <v>1164</v>
      </c>
      <c r="E176" s="189"/>
      <c r="F176" s="190">
        <f>SUM(F177:F181)</f>
        <v>639</v>
      </c>
      <c r="G176" s="191">
        <v>1</v>
      </c>
      <c r="H176" s="191">
        <v>1</v>
      </c>
      <c r="I176" s="195" t="s">
        <v>1622</v>
      </c>
      <c r="J176" s="196" t="s">
        <v>1470</v>
      </c>
      <c r="K176" s="192" t="s">
        <v>221</v>
      </c>
      <c r="L176" s="197" t="s">
        <v>238</v>
      </c>
    </row>
    <row r="177" spans="1:12" x14ac:dyDescent="0.2">
      <c r="A177" s="48"/>
      <c r="B177" s="48"/>
      <c r="C177" s="48"/>
      <c r="D177" s="111" t="s">
        <v>1164</v>
      </c>
      <c r="E177" s="111" t="s">
        <v>1164</v>
      </c>
      <c r="F177" s="94">
        <v>42</v>
      </c>
      <c r="G177" s="186"/>
      <c r="H177" s="186"/>
      <c r="I177" s="96"/>
      <c r="J177" s="23"/>
      <c r="K177" s="146"/>
      <c r="L177" s="24"/>
    </row>
    <row r="178" spans="1:12" x14ac:dyDescent="0.2">
      <c r="A178" s="48"/>
      <c r="B178" s="48"/>
      <c r="C178" s="48"/>
      <c r="D178" s="111" t="s">
        <v>1164</v>
      </c>
      <c r="E178" s="111" t="s">
        <v>1165</v>
      </c>
      <c r="F178" s="94">
        <v>121</v>
      </c>
      <c r="G178" s="186"/>
      <c r="H178" s="186"/>
      <c r="I178" s="96"/>
      <c r="J178" s="23"/>
      <c r="K178" s="146"/>
      <c r="L178" s="24"/>
    </row>
    <row r="179" spans="1:12" x14ac:dyDescent="0.2">
      <c r="A179" s="48"/>
      <c r="B179" s="48"/>
      <c r="C179" s="48"/>
      <c r="D179" s="111" t="s">
        <v>1164</v>
      </c>
      <c r="E179" s="111" t="s">
        <v>1166</v>
      </c>
      <c r="F179" s="94">
        <v>0</v>
      </c>
      <c r="G179" s="186"/>
      <c r="H179" s="186"/>
      <c r="I179" s="96"/>
      <c r="J179" s="23"/>
      <c r="K179" s="146"/>
      <c r="L179" s="24"/>
    </row>
    <row r="180" spans="1:12" x14ac:dyDescent="0.2">
      <c r="A180" s="48"/>
      <c r="B180" s="48"/>
      <c r="C180" s="48"/>
      <c r="D180" s="111" t="s">
        <v>1164</v>
      </c>
      <c r="E180" s="111" t="s">
        <v>1167</v>
      </c>
      <c r="F180" s="94">
        <v>160</v>
      </c>
      <c r="G180" s="186"/>
      <c r="H180" s="186"/>
      <c r="I180" s="96"/>
      <c r="J180" s="23"/>
      <c r="K180" s="146"/>
      <c r="L180" s="24"/>
    </row>
    <row r="181" spans="1:12" x14ac:dyDescent="0.2">
      <c r="A181" s="48"/>
      <c r="B181" s="48"/>
      <c r="C181" s="48"/>
      <c r="D181" s="111" t="s">
        <v>1164</v>
      </c>
      <c r="E181" s="111" t="s">
        <v>1168</v>
      </c>
      <c r="F181" s="94">
        <v>316</v>
      </c>
      <c r="G181" s="186"/>
      <c r="H181" s="186"/>
      <c r="I181" s="96"/>
      <c r="J181" s="23"/>
      <c r="K181" s="146"/>
      <c r="L181" s="24"/>
    </row>
    <row r="182" spans="1:12" x14ac:dyDescent="0.25">
      <c r="A182" s="226">
        <v>32</v>
      </c>
      <c r="B182" s="194" t="s">
        <v>1149</v>
      </c>
      <c r="C182" s="194" t="s">
        <v>1163</v>
      </c>
      <c r="D182" s="189" t="s">
        <v>1169</v>
      </c>
      <c r="E182" s="189"/>
      <c r="F182" s="190">
        <f>SUM(F183:F187)</f>
        <v>1086</v>
      </c>
      <c r="G182" s="191">
        <v>1</v>
      </c>
      <c r="H182" s="191">
        <v>1</v>
      </c>
      <c r="I182" s="195" t="s">
        <v>1623</v>
      </c>
      <c r="J182" s="196" t="s">
        <v>1470</v>
      </c>
      <c r="K182" s="192" t="s">
        <v>221</v>
      </c>
      <c r="L182" s="197" t="s">
        <v>270</v>
      </c>
    </row>
    <row r="183" spans="1:12" x14ac:dyDescent="0.2">
      <c r="A183" s="48"/>
      <c r="B183" s="48"/>
      <c r="C183" s="48"/>
      <c r="D183" s="111" t="s">
        <v>1169</v>
      </c>
      <c r="E183" s="111" t="s">
        <v>1169</v>
      </c>
      <c r="F183" s="94">
        <v>292</v>
      </c>
      <c r="G183" s="186"/>
      <c r="H183" s="186"/>
      <c r="I183" s="96"/>
      <c r="J183" s="23"/>
      <c r="K183" s="146"/>
      <c r="L183" s="24"/>
    </row>
    <row r="184" spans="1:12" x14ac:dyDescent="0.2">
      <c r="A184" s="48"/>
      <c r="B184" s="48"/>
      <c r="C184" s="48"/>
      <c r="D184" s="111" t="s">
        <v>1169</v>
      </c>
      <c r="E184" s="111" t="s">
        <v>1170</v>
      </c>
      <c r="F184" s="94">
        <v>198</v>
      </c>
      <c r="G184" s="186"/>
      <c r="H184" s="186"/>
      <c r="I184" s="96"/>
      <c r="J184" s="23"/>
      <c r="K184" s="146"/>
      <c r="L184" s="24"/>
    </row>
    <row r="185" spans="1:12" x14ac:dyDescent="0.2">
      <c r="A185" s="48"/>
      <c r="B185" s="48"/>
      <c r="C185" s="48"/>
      <c r="D185" s="111" t="s">
        <v>1169</v>
      </c>
      <c r="E185" s="111" t="s">
        <v>1171</v>
      </c>
      <c r="F185" s="94">
        <v>133</v>
      </c>
      <c r="G185" s="186"/>
      <c r="H185" s="186"/>
      <c r="I185" s="96"/>
      <c r="J185" s="23"/>
      <c r="K185" s="146"/>
      <c r="L185" s="24"/>
    </row>
    <row r="186" spans="1:12" x14ac:dyDescent="0.2">
      <c r="A186" s="48"/>
      <c r="B186" s="48"/>
      <c r="C186" s="48"/>
      <c r="D186" s="111" t="s">
        <v>1169</v>
      </c>
      <c r="E186" s="111" t="s">
        <v>1172</v>
      </c>
      <c r="F186" s="94">
        <v>264</v>
      </c>
      <c r="G186" s="186"/>
      <c r="H186" s="186"/>
      <c r="I186" s="96"/>
      <c r="J186" s="23"/>
      <c r="K186" s="146"/>
      <c r="L186" s="24"/>
    </row>
    <row r="187" spans="1:12" x14ac:dyDescent="0.2">
      <c r="A187" s="48"/>
      <c r="B187" s="48"/>
      <c r="C187" s="48"/>
      <c r="D187" s="111" t="s">
        <v>1169</v>
      </c>
      <c r="E187" s="111" t="s">
        <v>1173</v>
      </c>
      <c r="F187" s="94">
        <v>199</v>
      </c>
      <c r="G187" s="186"/>
      <c r="H187" s="186"/>
      <c r="I187" s="96"/>
      <c r="J187" s="23"/>
      <c r="K187" s="146"/>
      <c r="L187" s="24"/>
    </row>
    <row r="188" spans="1:12" s="56" customFormat="1" x14ac:dyDescent="0.25">
      <c r="A188" s="227">
        <v>33</v>
      </c>
      <c r="B188" s="216" t="s">
        <v>1149</v>
      </c>
      <c r="C188" s="216" t="s">
        <v>1163</v>
      </c>
      <c r="D188" s="217" t="s">
        <v>1174</v>
      </c>
      <c r="E188" s="217"/>
      <c r="F188" s="218">
        <f>SUM(F189:F193)</f>
        <v>2188</v>
      </c>
      <c r="G188" s="219">
        <v>2</v>
      </c>
      <c r="H188" s="219">
        <v>3</v>
      </c>
      <c r="I188" s="220"/>
      <c r="J188" s="210"/>
      <c r="K188" s="221"/>
      <c r="L188" s="222"/>
    </row>
    <row r="189" spans="1:12" s="56" customFormat="1" x14ac:dyDescent="0.2">
      <c r="A189" s="57"/>
      <c r="B189" s="57"/>
      <c r="C189" s="57"/>
      <c r="D189" s="112" t="s">
        <v>1174</v>
      </c>
      <c r="E189" s="112" t="s">
        <v>1175</v>
      </c>
      <c r="F189" s="88">
        <v>235</v>
      </c>
      <c r="G189" s="90"/>
      <c r="H189" s="90"/>
      <c r="I189" s="85"/>
      <c r="J189" s="59"/>
      <c r="K189" s="130"/>
      <c r="L189" s="60"/>
    </row>
    <row r="190" spans="1:12" s="56" customFormat="1" x14ac:dyDescent="0.2">
      <c r="A190" s="57"/>
      <c r="B190" s="57"/>
      <c r="C190" s="57"/>
      <c r="D190" s="112" t="s">
        <v>1174</v>
      </c>
      <c r="E190" s="112" t="s">
        <v>1174</v>
      </c>
      <c r="F190" s="88">
        <v>796</v>
      </c>
      <c r="G190" s="90"/>
      <c r="H190" s="90"/>
      <c r="I190" s="223" t="s">
        <v>1626</v>
      </c>
      <c r="J190" s="213" t="s">
        <v>1470</v>
      </c>
      <c r="K190" s="224" t="s">
        <v>221</v>
      </c>
      <c r="L190" s="225" t="s">
        <v>275</v>
      </c>
    </row>
    <row r="191" spans="1:12" s="56" customFormat="1" x14ac:dyDescent="0.2">
      <c r="A191" s="57"/>
      <c r="B191" s="57"/>
      <c r="C191" s="57"/>
      <c r="D191" s="112" t="s">
        <v>1174</v>
      </c>
      <c r="E191" s="112" t="s">
        <v>1176</v>
      </c>
      <c r="F191" s="88">
        <v>372</v>
      </c>
      <c r="G191" s="90"/>
      <c r="H191" s="90"/>
      <c r="I191" s="85"/>
      <c r="J191" s="59"/>
      <c r="K191" s="130"/>
      <c r="L191" s="60"/>
    </row>
    <row r="192" spans="1:12" s="56" customFormat="1" x14ac:dyDescent="0.2">
      <c r="A192" s="57"/>
      <c r="B192" s="57"/>
      <c r="C192" s="57"/>
      <c r="D192" s="112" t="s">
        <v>1174</v>
      </c>
      <c r="E192" s="112" t="s">
        <v>1177</v>
      </c>
      <c r="F192" s="88">
        <v>355</v>
      </c>
      <c r="G192" s="90"/>
      <c r="H192" s="90"/>
      <c r="I192" s="85"/>
      <c r="J192" s="59"/>
      <c r="K192" s="130"/>
      <c r="L192" s="60"/>
    </row>
    <row r="193" spans="1:12" s="56" customFormat="1" x14ac:dyDescent="0.2">
      <c r="A193" s="57"/>
      <c r="B193" s="57"/>
      <c r="C193" s="57"/>
      <c r="D193" s="112" t="s">
        <v>1174</v>
      </c>
      <c r="E193" s="112" t="s">
        <v>1178</v>
      </c>
      <c r="F193" s="88">
        <v>430</v>
      </c>
      <c r="G193" s="90"/>
      <c r="H193" s="90"/>
      <c r="I193" s="85"/>
      <c r="J193" s="59"/>
      <c r="K193" s="130"/>
      <c r="L193" s="60"/>
    </row>
    <row r="194" spans="1:12" x14ac:dyDescent="0.2">
      <c r="A194" s="46">
        <v>34</v>
      </c>
      <c r="B194" s="198" t="s">
        <v>1149</v>
      </c>
      <c r="C194" s="198" t="s">
        <v>1163</v>
      </c>
      <c r="D194" s="183" t="s">
        <v>1179</v>
      </c>
      <c r="E194" s="183"/>
      <c r="F194" s="184">
        <f>SUM(F195:F198)</f>
        <v>1470</v>
      </c>
      <c r="G194" s="185">
        <v>1</v>
      </c>
      <c r="H194" s="185">
        <v>1</v>
      </c>
      <c r="I194" s="199" t="s">
        <v>1627</v>
      </c>
      <c r="J194" s="196" t="s">
        <v>1470</v>
      </c>
      <c r="K194" s="47" t="s">
        <v>221</v>
      </c>
      <c r="L194" s="200" t="s">
        <v>270</v>
      </c>
    </row>
    <row r="195" spans="1:12" x14ac:dyDescent="0.2">
      <c r="A195" s="48"/>
      <c r="B195" s="48"/>
      <c r="C195" s="48"/>
      <c r="D195" s="111" t="s">
        <v>1179</v>
      </c>
      <c r="E195" s="111" t="s">
        <v>1179</v>
      </c>
      <c r="F195" s="94">
        <v>776</v>
      </c>
      <c r="G195" s="186"/>
      <c r="H195" s="186"/>
      <c r="I195" s="96"/>
      <c r="J195" s="23"/>
      <c r="K195" s="146"/>
      <c r="L195" s="24"/>
    </row>
    <row r="196" spans="1:12" x14ac:dyDescent="0.2">
      <c r="A196" s="48"/>
      <c r="B196" s="48"/>
      <c r="C196" s="48"/>
      <c r="D196" s="111" t="s">
        <v>1179</v>
      </c>
      <c r="E196" s="111" t="s">
        <v>1180</v>
      </c>
      <c r="F196" s="94">
        <v>280</v>
      </c>
      <c r="G196" s="186"/>
      <c r="H196" s="186"/>
      <c r="I196" s="96"/>
      <c r="J196" s="23"/>
      <c r="K196" s="146"/>
      <c r="L196" s="24"/>
    </row>
    <row r="197" spans="1:12" x14ac:dyDescent="0.2">
      <c r="A197" s="48"/>
      <c r="B197" s="48"/>
      <c r="C197" s="48"/>
      <c r="D197" s="111" t="s">
        <v>1179</v>
      </c>
      <c r="E197" s="111" t="s">
        <v>1181</v>
      </c>
      <c r="F197" s="94">
        <v>139</v>
      </c>
      <c r="G197" s="186"/>
      <c r="H197" s="186"/>
      <c r="I197" s="96"/>
      <c r="J197" s="23"/>
      <c r="K197" s="146"/>
      <c r="L197" s="24"/>
    </row>
    <row r="198" spans="1:12" x14ac:dyDescent="0.2">
      <c r="A198" s="48"/>
      <c r="B198" s="48"/>
      <c r="C198" s="48"/>
      <c r="D198" s="111" t="s">
        <v>1179</v>
      </c>
      <c r="E198" s="111" t="s">
        <v>1182</v>
      </c>
      <c r="F198" s="94">
        <v>275</v>
      </c>
      <c r="G198" s="186"/>
      <c r="H198" s="186"/>
      <c r="I198" s="96"/>
      <c r="J198" s="23"/>
      <c r="K198" s="146"/>
      <c r="L198" s="24"/>
    </row>
    <row r="199" spans="1:12" s="193" customFormat="1" x14ac:dyDescent="0.25">
      <c r="A199" s="226">
        <v>35</v>
      </c>
      <c r="B199" s="194" t="s">
        <v>1149</v>
      </c>
      <c r="C199" s="194" t="s">
        <v>1150</v>
      </c>
      <c r="D199" s="189" t="s">
        <v>1151</v>
      </c>
      <c r="E199" s="189" t="s">
        <v>1151</v>
      </c>
      <c r="F199" s="190">
        <v>995</v>
      </c>
      <c r="G199" s="191">
        <v>1</v>
      </c>
      <c r="H199" s="191">
        <v>1</v>
      </c>
      <c r="I199" s="195" t="s">
        <v>1596</v>
      </c>
      <c r="J199" s="196" t="s">
        <v>1451</v>
      </c>
      <c r="K199" s="192" t="s">
        <v>221</v>
      </c>
      <c r="L199" s="197" t="s">
        <v>268</v>
      </c>
    </row>
    <row r="200" spans="1:12" x14ac:dyDescent="0.25">
      <c r="A200" s="226">
        <v>36</v>
      </c>
      <c r="B200" s="194" t="s">
        <v>1149</v>
      </c>
      <c r="C200" s="194" t="s">
        <v>1150</v>
      </c>
      <c r="D200" s="189" t="s">
        <v>1152</v>
      </c>
      <c r="E200" s="189" t="s">
        <v>1152</v>
      </c>
      <c r="F200" s="190">
        <v>555</v>
      </c>
      <c r="G200" s="191">
        <v>1</v>
      </c>
      <c r="H200" s="191">
        <v>1</v>
      </c>
      <c r="I200" s="195" t="s">
        <v>1597</v>
      </c>
      <c r="J200" s="196" t="s">
        <v>1451</v>
      </c>
      <c r="K200" s="192" t="s">
        <v>221</v>
      </c>
      <c r="L200" s="197" t="s">
        <v>299</v>
      </c>
    </row>
    <row r="201" spans="1:12" x14ac:dyDescent="0.25">
      <c r="A201" s="226">
        <v>37</v>
      </c>
      <c r="B201" s="194" t="s">
        <v>1149</v>
      </c>
      <c r="C201" s="194" t="s">
        <v>1150</v>
      </c>
      <c r="D201" s="189" t="s">
        <v>1153</v>
      </c>
      <c r="E201" s="189"/>
      <c r="F201" s="190">
        <f>SUM(F202:F204)</f>
        <v>342</v>
      </c>
      <c r="G201" s="191">
        <v>1</v>
      </c>
      <c r="H201" s="191">
        <v>1</v>
      </c>
      <c r="I201" s="195" t="s">
        <v>1598</v>
      </c>
      <c r="J201" s="196" t="s">
        <v>1451</v>
      </c>
      <c r="K201" s="192" t="s">
        <v>221</v>
      </c>
      <c r="L201" s="197" t="s">
        <v>270</v>
      </c>
    </row>
    <row r="202" spans="1:12" x14ac:dyDescent="0.2">
      <c r="A202" s="48"/>
      <c r="B202" s="48"/>
      <c r="C202" s="48"/>
      <c r="D202" s="111" t="s">
        <v>1153</v>
      </c>
      <c r="E202" s="111" t="s">
        <v>1153</v>
      </c>
      <c r="F202" s="94">
        <v>182</v>
      </c>
      <c r="G202" s="186"/>
      <c r="H202" s="186"/>
      <c r="I202" s="96"/>
      <c r="J202" s="23"/>
      <c r="K202" s="146"/>
      <c r="L202" s="24"/>
    </row>
    <row r="203" spans="1:12" x14ac:dyDescent="0.2">
      <c r="A203" s="48"/>
      <c r="B203" s="48"/>
      <c r="C203" s="48"/>
      <c r="D203" s="111" t="s">
        <v>1153</v>
      </c>
      <c r="E203" s="111" t="s">
        <v>1154</v>
      </c>
      <c r="F203" s="94">
        <v>58</v>
      </c>
      <c r="G203" s="186"/>
      <c r="H203" s="186"/>
      <c r="I203" s="96"/>
      <c r="J203" s="23"/>
      <c r="K203" s="146"/>
      <c r="L203" s="24"/>
    </row>
    <row r="204" spans="1:12" x14ac:dyDescent="0.2">
      <c r="A204" s="48"/>
      <c r="B204" s="48"/>
      <c r="C204" s="48"/>
      <c r="D204" s="111" t="s">
        <v>1153</v>
      </c>
      <c r="E204" s="111" t="s">
        <v>1155</v>
      </c>
      <c r="F204" s="94">
        <v>102</v>
      </c>
      <c r="G204" s="186"/>
      <c r="H204" s="186"/>
      <c r="I204" s="96"/>
      <c r="J204" s="23"/>
      <c r="K204" s="146"/>
      <c r="L204" s="24"/>
    </row>
    <row r="205" spans="1:12" x14ac:dyDescent="0.25">
      <c r="A205" s="226">
        <v>38</v>
      </c>
      <c r="B205" s="194" t="s">
        <v>1149</v>
      </c>
      <c r="C205" s="194" t="s">
        <v>1150</v>
      </c>
      <c r="D205" s="189" t="s">
        <v>1156</v>
      </c>
      <c r="E205" s="189"/>
      <c r="F205" s="190">
        <f>SUM(F206:F208)</f>
        <v>1572</v>
      </c>
      <c r="G205" s="191">
        <v>1</v>
      </c>
      <c r="H205" s="191">
        <v>1</v>
      </c>
      <c r="I205" s="195" t="s">
        <v>1599</v>
      </c>
      <c r="J205" s="196" t="s">
        <v>1451</v>
      </c>
      <c r="K205" s="192" t="s">
        <v>221</v>
      </c>
      <c r="L205" s="197" t="s">
        <v>299</v>
      </c>
    </row>
    <row r="206" spans="1:12" x14ac:dyDescent="0.2">
      <c r="A206" s="48"/>
      <c r="B206" s="48"/>
      <c r="C206" s="48"/>
      <c r="D206" s="111" t="s">
        <v>1156</v>
      </c>
      <c r="E206" s="111" t="s">
        <v>1156</v>
      </c>
      <c r="F206" s="94">
        <v>628</v>
      </c>
      <c r="G206" s="186"/>
      <c r="H206" s="186"/>
      <c r="I206" s="96"/>
      <c r="J206" s="23"/>
      <c r="K206" s="146"/>
      <c r="L206" s="24"/>
    </row>
    <row r="207" spans="1:12" x14ac:dyDescent="0.2">
      <c r="A207" s="48"/>
      <c r="B207" s="48"/>
      <c r="C207" s="48"/>
      <c r="D207" s="111" t="s">
        <v>1156</v>
      </c>
      <c r="E207" s="111" t="s">
        <v>1157</v>
      </c>
      <c r="F207" s="94">
        <v>501</v>
      </c>
      <c r="G207" s="186"/>
      <c r="H207" s="186"/>
      <c r="I207" s="96"/>
      <c r="J207" s="23"/>
      <c r="K207" s="146"/>
      <c r="L207" s="24"/>
    </row>
    <row r="208" spans="1:12" x14ac:dyDescent="0.2">
      <c r="A208" s="48"/>
      <c r="B208" s="48"/>
      <c r="C208" s="48"/>
      <c r="D208" s="111" t="s">
        <v>1156</v>
      </c>
      <c r="E208" s="111" t="s">
        <v>1158</v>
      </c>
      <c r="F208" s="94">
        <v>443</v>
      </c>
      <c r="G208" s="186"/>
      <c r="H208" s="186"/>
      <c r="I208" s="96"/>
      <c r="J208" s="23"/>
      <c r="K208" s="146"/>
      <c r="L208" s="24"/>
    </row>
    <row r="209" spans="1:12" x14ac:dyDescent="0.25">
      <c r="A209" s="226">
        <v>39</v>
      </c>
      <c r="B209" s="194" t="s">
        <v>1149</v>
      </c>
      <c r="C209" s="194" t="s">
        <v>1150</v>
      </c>
      <c r="D209" s="189" t="s">
        <v>1159</v>
      </c>
      <c r="E209" s="189"/>
      <c r="F209" s="190">
        <f>SUM(F210:F212)</f>
        <v>1461</v>
      </c>
      <c r="G209" s="191">
        <v>1</v>
      </c>
      <c r="H209" s="191">
        <v>1</v>
      </c>
      <c r="I209" s="195" t="s">
        <v>1600</v>
      </c>
      <c r="J209" s="196" t="s">
        <v>1451</v>
      </c>
      <c r="K209" s="192" t="s">
        <v>221</v>
      </c>
      <c r="L209" s="197" t="s">
        <v>274</v>
      </c>
    </row>
    <row r="210" spans="1:12" x14ac:dyDescent="0.2">
      <c r="A210" s="48"/>
      <c r="B210" s="48"/>
      <c r="C210" s="48"/>
      <c r="D210" s="111" t="s">
        <v>1159</v>
      </c>
      <c r="E210" s="111" t="s">
        <v>1160</v>
      </c>
      <c r="F210" s="94">
        <v>724</v>
      </c>
      <c r="G210" s="186"/>
      <c r="H210" s="186"/>
      <c r="I210" s="96"/>
      <c r="J210" s="23"/>
      <c r="K210" s="146"/>
      <c r="L210" s="24"/>
    </row>
    <row r="211" spans="1:12" x14ac:dyDescent="0.2">
      <c r="A211" s="48"/>
      <c r="B211" s="48"/>
      <c r="C211" s="48"/>
      <c r="D211" s="111" t="s">
        <v>1159</v>
      </c>
      <c r="E211" s="111" t="s">
        <v>1161</v>
      </c>
      <c r="F211" s="94">
        <v>76</v>
      </c>
      <c r="G211" s="186"/>
      <c r="H211" s="186"/>
      <c r="I211" s="96"/>
      <c r="J211" s="23"/>
      <c r="K211" s="146"/>
      <c r="L211" s="24"/>
    </row>
    <row r="212" spans="1:12" x14ac:dyDescent="0.2">
      <c r="A212" s="48"/>
      <c r="B212" s="48"/>
      <c r="C212" s="48"/>
      <c r="D212" s="111" t="s">
        <v>1159</v>
      </c>
      <c r="E212" s="111" t="s">
        <v>1162</v>
      </c>
      <c r="F212" s="94">
        <v>661</v>
      </c>
      <c r="G212" s="186"/>
      <c r="H212" s="186"/>
      <c r="I212" s="96"/>
      <c r="J212" s="23"/>
      <c r="K212" s="146"/>
      <c r="L212" s="24"/>
    </row>
    <row r="213" spans="1:12" s="56" customFormat="1" x14ac:dyDescent="0.2">
      <c r="A213" s="53">
        <v>40</v>
      </c>
      <c r="B213" s="208" t="s">
        <v>1149</v>
      </c>
      <c r="C213" s="208" t="s">
        <v>1347</v>
      </c>
      <c r="D213" s="143" t="s">
        <v>1348</v>
      </c>
      <c r="E213" s="143"/>
      <c r="F213" s="144">
        <f>SUM(F214:F217)</f>
        <v>2734</v>
      </c>
      <c r="G213" s="175">
        <v>3</v>
      </c>
      <c r="H213" s="175">
        <v>3</v>
      </c>
      <c r="I213" s="209"/>
      <c r="J213" s="210"/>
      <c r="K213" s="55"/>
      <c r="L213" s="211"/>
    </row>
    <row r="214" spans="1:12" s="56" customFormat="1" x14ac:dyDescent="0.2">
      <c r="A214" s="57"/>
      <c r="B214" s="57"/>
      <c r="C214" s="57"/>
      <c r="D214" s="112" t="s">
        <v>1348</v>
      </c>
      <c r="E214" s="112" t="s">
        <v>1348</v>
      </c>
      <c r="F214" s="88">
        <v>1523</v>
      </c>
      <c r="G214" s="90"/>
      <c r="H214" s="90"/>
      <c r="I214" s="212" t="s">
        <v>1640</v>
      </c>
      <c r="J214" s="213" t="s">
        <v>1470</v>
      </c>
      <c r="K214" s="214" t="s">
        <v>221</v>
      </c>
      <c r="L214" s="215" t="s">
        <v>270</v>
      </c>
    </row>
    <row r="215" spans="1:12" s="56" customFormat="1" x14ac:dyDescent="0.2">
      <c r="A215" s="57"/>
      <c r="B215" s="57"/>
      <c r="C215" s="57"/>
      <c r="D215" s="112" t="s">
        <v>1348</v>
      </c>
      <c r="E215" s="112" t="s">
        <v>1349</v>
      </c>
      <c r="F215" s="88">
        <v>402</v>
      </c>
      <c r="G215" s="90"/>
      <c r="H215" s="90"/>
      <c r="I215" s="85"/>
      <c r="J215" s="59"/>
      <c r="K215" s="130"/>
      <c r="L215" s="60"/>
    </row>
    <row r="216" spans="1:12" s="56" customFormat="1" x14ac:dyDescent="0.2">
      <c r="A216" s="57"/>
      <c r="B216" s="57"/>
      <c r="C216" s="57"/>
      <c r="D216" s="112" t="s">
        <v>1348</v>
      </c>
      <c r="E216" s="112" t="s">
        <v>1350</v>
      </c>
      <c r="F216" s="88">
        <v>370</v>
      </c>
      <c r="G216" s="90"/>
      <c r="H216" s="90"/>
      <c r="I216" s="85"/>
      <c r="J216" s="59"/>
      <c r="K216" s="130"/>
      <c r="L216" s="60"/>
    </row>
    <row r="217" spans="1:12" s="56" customFormat="1" x14ac:dyDescent="0.2">
      <c r="A217" s="57"/>
      <c r="B217" s="57"/>
      <c r="C217" s="57"/>
      <c r="D217" s="112" t="s">
        <v>1348</v>
      </c>
      <c r="E217" s="112" t="s">
        <v>1351</v>
      </c>
      <c r="F217" s="88">
        <v>439</v>
      </c>
      <c r="G217" s="105"/>
      <c r="H217" s="105"/>
      <c r="I217" s="85"/>
      <c r="J217" s="59"/>
      <c r="K217" s="130"/>
      <c r="L217" s="60"/>
    </row>
    <row r="218" spans="1:12" x14ac:dyDescent="0.2">
      <c r="A218" s="46">
        <v>41</v>
      </c>
      <c r="B218" s="198" t="s">
        <v>1149</v>
      </c>
      <c r="C218" s="198" t="s">
        <v>1347</v>
      </c>
      <c r="D218" s="183" t="s">
        <v>1352</v>
      </c>
      <c r="E218" s="183"/>
      <c r="F218" s="184">
        <f>SUM(F219:F220)</f>
        <v>568</v>
      </c>
      <c r="G218" s="185">
        <v>1</v>
      </c>
      <c r="H218" s="185">
        <v>1</v>
      </c>
      <c r="I218" s="199" t="s">
        <v>1619</v>
      </c>
      <c r="J218" s="196" t="s">
        <v>1451</v>
      </c>
      <c r="K218" s="47" t="s">
        <v>221</v>
      </c>
      <c r="L218" s="200" t="s">
        <v>269</v>
      </c>
    </row>
    <row r="219" spans="1:12" x14ac:dyDescent="0.2">
      <c r="A219" s="48"/>
      <c r="B219" s="48"/>
      <c r="C219" s="48"/>
      <c r="D219" s="111" t="s">
        <v>1352</v>
      </c>
      <c r="E219" s="111" t="s">
        <v>1352</v>
      </c>
      <c r="F219" s="94">
        <v>328</v>
      </c>
      <c r="G219" s="186"/>
      <c r="H219" s="186"/>
      <c r="I219" s="96"/>
      <c r="J219" s="23"/>
      <c r="K219" s="146"/>
      <c r="L219" s="24"/>
    </row>
    <row r="220" spans="1:12" x14ac:dyDescent="0.2">
      <c r="A220" s="48"/>
      <c r="B220" s="48"/>
      <c r="C220" s="48"/>
      <c r="D220" s="111" t="s">
        <v>1352</v>
      </c>
      <c r="E220" s="111" t="s">
        <v>1353</v>
      </c>
      <c r="F220" s="94">
        <v>240</v>
      </c>
      <c r="G220" s="186"/>
      <c r="H220" s="186"/>
      <c r="I220" s="96"/>
      <c r="J220" s="23"/>
      <c r="K220" s="146"/>
      <c r="L220" s="24"/>
    </row>
    <row r="221" spans="1:12" x14ac:dyDescent="0.2">
      <c r="A221" s="46">
        <v>42</v>
      </c>
      <c r="B221" s="198" t="s">
        <v>1149</v>
      </c>
      <c r="C221" s="198" t="s">
        <v>1347</v>
      </c>
      <c r="D221" s="183" t="s">
        <v>1354</v>
      </c>
      <c r="E221" s="183"/>
      <c r="F221" s="184">
        <f>SUM(F222:F225)</f>
        <v>1386</v>
      </c>
      <c r="G221" s="185">
        <v>1</v>
      </c>
      <c r="H221" s="185">
        <v>1</v>
      </c>
      <c r="I221" s="199" t="s">
        <v>1620</v>
      </c>
      <c r="J221" s="196" t="s">
        <v>1451</v>
      </c>
      <c r="K221" s="47" t="s">
        <v>221</v>
      </c>
      <c r="L221" s="200" t="s">
        <v>270</v>
      </c>
    </row>
    <row r="222" spans="1:12" x14ac:dyDescent="0.2">
      <c r="A222" s="48"/>
      <c r="B222" s="48"/>
      <c r="C222" s="48"/>
      <c r="D222" s="111" t="s">
        <v>1354</v>
      </c>
      <c r="E222" s="111" t="s">
        <v>1354</v>
      </c>
      <c r="F222" s="94">
        <v>753</v>
      </c>
      <c r="G222" s="186"/>
      <c r="H222" s="186"/>
      <c r="I222" s="96"/>
      <c r="J222" s="23"/>
      <c r="K222" s="146"/>
      <c r="L222" s="24"/>
    </row>
    <row r="223" spans="1:12" x14ac:dyDescent="0.2">
      <c r="A223" s="48"/>
      <c r="B223" s="48"/>
      <c r="C223" s="48"/>
      <c r="D223" s="111" t="s">
        <v>1354</v>
      </c>
      <c r="E223" s="111" t="s">
        <v>1355</v>
      </c>
      <c r="F223" s="94">
        <v>188</v>
      </c>
      <c r="G223" s="186"/>
      <c r="H223" s="186"/>
      <c r="I223" s="96"/>
      <c r="J223" s="23"/>
      <c r="K223" s="146"/>
      <c r="L223" s="24"/>
    </row>
    <row r="224" spans="1:12" x14ac:dyDescent="0.2">
      <c r="A224" s="48"/>
      <c r="B224" s="48"/>
      <c r="C224" s="48"/>
      <c r="D224" s="111" t="s">
        <v>1354</v>
      </c>
      <c r="E224" s="111" t="s">
        <v>1356</v>
      </c>
      <c r="F224" s="94">
        <v>170</v>
      </c>
      <c r="G224" s="100"/>
      <c r="H224" s="100"/>
      <c r="I224" s="96"/>
      <c r="J224" s="23"/>
      <c r="K224" s="146"/>
      <c r="L224" s="24"/>
    </row>
    <row r="225" spans="1:12" x14ac:dyDescent="0.2">
      <c r="A225" s="48"/>
      <c r="B225" s="48"/>
      <c r="C225" s="48"/>
      <c r="D225" s="111" t="s">
        <v>1354</v>
      </c>
      <c r="E225" s="111" t="s">
        <v>1357</v>
      </c>
      <c r="F225" s="94">
        <v>275</v>
      </c>
      <c r="G225" s="100"/>
      <c r="H225" s="100"/>
      <c r="I225" s="96"/>
      <c r="J225" s="23"/>
      <c r="K225" s="146"/>
      <c r="L225" s="24"/>
    </row>
    <row r="226" spans="1:12" x14ac:dyDescent="0.2">
      <c r="A226" s="46">
        <v>43</v>
      </c>
      <c r="B226" s="198" t="s">
        <v>1149</v>
      </c>
      <c r="C226" s="198" t="s">
        <v>1347</v>
      </c>
      <c r="D226" s="183" t="s">
        <v>1358</v>
      </c>
      <c r="E226" s="183"/>
      <c r="F226" s="184">
        <f>SUM(F227:F228)</f>
        <v>685</v>
      </c>
      <c r="G226" s="185">
        <v>1</v>
      </c>
      <c r="H226" s="185">
        <v>1</v>
      </c>
      <c r="I226" s="199" t="s">
        <v>1621</v>
      </c>
      <c r="J226" s="196" t="s">
        <v>1451</v>
      </c>
      <c r="K226" s="47" t="s">
        <v>221</v>
      </c>
      <c r="L226" s="200" t="s">
        <v>270</v>
      </c>
    </row>
    <row r="227" spans="1:12" x14ac:dyDescent="0.2">
      <c r="A227" s="48"/>
      <c r="B227" s="48"/>
      <c r="C227" s="48"/>
      <c r="D227" s="111" t="s">
        <v>1358</v>
      </c>
      <c r="E227" s="111" t="s">
        <v>1358</v>
      </c>
      <c r="F227" s="94">
        <v>409</v>
      </c>
      <c r="G227" s="186"/>
      <c r="H227" s="186"/>
      <c r="I227" s="96"/>
      <c r="J227" s="23"/>
      <c r="K227" s="146"/>
      <c r="L227" s="24"/>
    </row>
    <row r="228" spans="1:12" x14ac:dyDescent="0.2">
      <c r="A228" s="48"/>
      <c r="B228" s="48"/>
      <c r="C228" s="48"/>
      <c r="D228" s="111" t="s">
        <v>1358</v>
      </c>
      <c r="E228" s="111" t="s">
        <v>1359</v>
      </c>
      <c r="F228" s="94">
        <v>276</v>
      </c>
      <c r="G228" s="186"/>
      <c r="H228" s="186"/>
      <c r="I228" s="96"/>
      <c r="J228" s="23"/>
      <c r="K228" s="146"/>
      <c r="L228" s="24"/>
    </row>
    <row r="229" spans="1:12" x14ac:dyDescent="0.2">
      <c r="A229" s="46">
        <v>44</v>
      </c>
      <c r="B229" s="198" t="s">
        <v>1149</v>
      </c>
      <c r="C229" s="198" t="s">
        <v>1347</v>
      </c>
      <c r="D229" s="183" t="s">
        <v>1360</v>
      </c>
      <c r="E229" s="183"/>
      <c r="F229" s="184">
        <f>SUM(F230:F234)</f>
        <v>2039</v>
      </c>
      <c r="G229" s="185">
        <v>1</v>
      </c>
      <c r="H229" s="185">
        <v>1</v>
      </c>
      <c r="I229" s="199" t="s">
        <v>1641</v>
      </c>
      <c r="J229" s="196" t="s">
        <v>1470</v>
      </c>
      <c r="K229" s="47" t="s">
        <v>221</v>
      </c>
      <c r="L229" s="200" t="s">
        <v>269</v>
      </c>
    </row>
    <row r="230" spans="1:12" x14ac:dyDescent="0.2">
      <c r="A230" s="48"/>
      <c r="B230" s="48"/>
      <c r="C230" s="48"/>
      <c r="D230" s="111" t="s">
        <v>1360</v>
      </c>
      <c r="E230" s="111" t="s">
        <v>1360</v>
      </c>
      <c r="F230" s="94">
        <v>1022</v>
      </c>
      <c r="G230" s="186"/>
      <c r="H230" s="186"/>
      <c r="I230" s="96"/>
      <c r="J230" s="23"/>
      <c r="K230" s="146"/>
      <c r="L230" s="24"/>
    </row>
    <row r="231" spans="1:12" x14ac:dyDescent="0.2">
      <c r="A231" s="48"/>
      <c r="B231" s="48"/>
      <c r="C231" s="48"/>
      <c r="D231" s="111" t="s">
        <v>1360</v>
      </c>
      <c r="E231" s="111" t="s">
        <v>1361</v>
      </c>
      <c r="F231" s="94">
        <v>252</v>
      </c>
      <c r="G231" s="186"/>
      <c r="H231" s="186"/>
      <c r="I231" s="96"/>
      <c r="J231" s="23"/>
      <c r="K231" s="146"/>
      <c r="L231" s="24"/>
    </row>
    <row r="232" spans="1:12" x14ac:dyDescent="0.2">
      <c r="A232" s="48"/>
      <c r="B232" s="48"/>
      <c r="C232" s="48"/>
      <c r="D232" s="111" t="s">
        <v>1360</v>
      </c>
      <c r="E232" s="111" t="s">
        <v>1362</v>
      </c>
      <c r="F232" s="94">
        <v>420</v>
      </c>
      <c r="G232" s="186"/>
      <c r="H232" s="186"/>
      <c r="I232" s="96"/>
      <c r="J232" s="23"/>
      <c r="K232" s="146"/>
      <c r="L232" s="24"/>
    </row>
    <row r="233" spans="1:12" x14ac:dyDescent="0.2">
      <c r="A233" s="48"/>
      <c r="B233" s="48"/>
      <c r="C233" s="48"/>
      <c r="D233" s="111" t="s">
        <v>1360</v>
      </c>
      <c r="E233" s="111" t="s">
        <v>1363</v>
      </c>
      <c r="F233" s="94">
        <v>169</v>
      </c>
      <c r="G233" s="186"/>
      <c r="H233" s="186"/>
      <c r="I233" s="96"/>
      <c r="J233" s="23"/>
      <c r="K233" s="146"/>
      <c r="L233" s="24"/>
    </row>
    <row r="234" spans="1:12" x14ac:dyDescent="0.2">
      <c r="A234" s="48"/>
      <c r="B234" s="48"/>
      <c r="C234" s="48"/>
      <c r="D234" s="111" t="s">
        <v>1360</v>
      </c>
      <c r="E234" s="111" t="s">
        <v>1364</v>
      </c>
      <c r="F234" s="94">
        <v>176</v>
      </c>
      <c r="G234" s="186"/>
      <c r="H234" s="186"/>
      <c r="I234" s="96"/>
      <c r="J234" s="23"/>
      <c r="K234" s="146"/>
      <c r="L234" s="24"/>
    </row>
    <row r="235" spans="1:12" x14ac:dyDescent="0.2">
      <c r="A235" s="46">
        <v>45</v>
      </c>
      <c r="B235" s="198" t="s">
        <v>1149</v>
      </c>
      <c r="C235" s="198" t="s">
        <v>1365</v>
      </c>
      <c r="D235" s="183" t="s">
        <v>1366</v>
      </c>
      <c r="E235" s="183"/>
      <c r="F235" s="184">
        <f>SUM(F236:F238)+712</f>
        <v>2369</v>
      </c>
      <c r="G235" s="185">
        <v>2</v>
      </c>
      <c r="H235" s="185">
        <v>2</v>
      </c>
      <c r="I235" s="199"/>
      <c r="J235" s="80"/>
      <c r="K235" s="47"/>
      <c r="L235" s="200"/>
    </row>
    <row r="236" spans="1:12" x14ac:dyDescent="0.2">
      <c r="A236" s="48"/>
      <c r="B236" s="48"/>
      <c r="C236" s="48"/>
      <c r="D236" s="111" t="s">
        <v>1367</v>
      </c>
      <c r="E236" s="111" t="s">
        <v>1367</v>
      </c>
      <c r="F236" s="94">
        <v>395</v>
      </c>
      <c r="G236" s="186"/>
      <c r="H236" s="186"/>
      <c r="I236" s="202" t="s">
        <v>1642</v>
      </c>
      <c r="J236" s="203" t="s">
        <v>1470</v>
      </c>
      <c r="K236" s="204" t="s">
        <v>221</v>
      </c>
      <c r="L236" s="68" t="s">
        <v>1552</v>
      </c>
    </row>
    <row r="237" spans="1:12" x14ac:dyDescent="0.2">
      <c r="A237" s="48"/>
      <c r="B237" s="48"/>
      <c r="C237" s="48"/>
      <c r="D237" s="111" t="s">
        <v>1367</v>
      </c>
      <c r="E237" s="111" t="s">
        <v>1368</v>
      </c>
      <c r="F237" s="94">
        <v>622</v>
      </c>
      <c r="G237" s="186"/>
      <c r="H237" s="186"/>
      <c r="I237" s="96"/>
      <c r="J237" s="23"/>
      <c r="K237" s="146"/>
      <c r="L237" s="24"/>
    </row>
    <row r="238" spans="1:12" x14ac:dyDescent="0.2">
      <c r="A238" s="48"/>
      <c r="B238" s="48"/>
      <c r="C238" s="48"/>
      <c r="D238" s="111" t="s">
        <v>1367</v>
      </c>
      <c r="E238" s="111" t="s">
        <v>1369</v>
      </c>
      <c r="F238" s="94">
        <v>640</v>
      </c>
      <c r="G238" s="186"/>
      <c r="H238" s="186"/>
      <c r="I238" s="96"/>
      <c r="J238" s="23"/>
      <c r="K238" s="146"/>
      <c r="L238" s="24"/>
    </row>
    <row r="239" spans="1:12" x14ac:dyDescent="0.2">
      <c r="A239" s="48"/>
      <c r="B239" s="48"/>
      <c r="C239" s="48"/>
      <c r="D239" s="111" t="s">
        <v>1370</v>
      </c>
      <c r="E239" s="111" t="s">
        <v>1371</v>
      </c>
      <c r="F239" s="94">
        <v>712</v>
      </c>
      <c r="G239" s="186"/>
      <c r="H239" s="186"/>
      <c r="I239" s="96" t="s">
        <v>1643</v>
      </c>
      <c r="J239" s="196" t="s">
        <v>1470</v>
      </c>
      <c r="K239" s="47" t="s">
        <v>221</v>
      </c>
      <c r="L239" s="68" t="s">
        <v>238</v>
      </c>
    </row>
    <row r="240" spans="1:12" x14ac:dyDescent="0.2">
      <c r="A240" s="46">
        <v>46</v>
      </c>
      <c r="B240" s="198" t="s">
        <v>1149</v>
      </c>
      <c r="C240" s="198" t="s">
        <v>1365</v>
      </c>
      <c r="D240" s="183" t="s">
        <v>1372</v>
      </c>
      <c r="E240" s="183"/>
      <c r="F240" s="184">
        <f>SUM(F241:F243)</f>
        <v>1746</v>
      </c>
      <c r="G240" s="185">
        <v>1</v>
      </c>
      <c r="H240" s="185">
        <v>1</v>
      </c>
      <c r="I240" s="199" t="s">
        <v>1644</v>
      </c>
      <c r="J240" s="196" t="s">
        <v>1470</v>
      </c>
      <c r="K240" s="47" t="s">
        <v>221</v>
      </c>
      <c r="L240" s="200" t="s">
        <v>269</v>
      </c>
    </row>
    <row r="241" spans="1:12" x14ac:dyDescent="0.2">
      <c r="A241" s="48"/>
      <c r="B241" s="48"/>
      <c r="C241" s="48"/>
      <c r="D241" s="111" t="s">
        <v>1372</v>
      </c>
      <c r="E241" s="111" t="s">
        <v>1373</v>
      </c>
      <c r="F241" s="94">
        <v>743</v>
      </c>
      <c r="G241" s="186"/>
      <c r="H241" s="186"/>
      <c r="I241" s="96"/>
      <c r="J241" s="23"/>
      <c r="K241" s="146"/>
      <c r="L241" s="24"/>
    </row>
    <row r="242" spans="1:12" x14ac:dyDescent="0.2">
      <c r="A242" s="48"/>
      <c r="B242" s="48"/>
      <c r="C242" s="48"/>
      <c r="D242" s="111" t="s">
        <v>1372</v>
      </c>
      <c r="E242" s="111" t="s">
        <v>1374</v>
      </c>
      <c r="F242" s="94">
        <v>704</v>
      </c>
      <c r="G242" s="186"/>
      <c r="H242" s="186"/>
      <c r="I242" s="96"/>
      <c r="J242" s="23"/>
      <c r="K242" s="146"/>
      <c r="L242" s="24"/>
    </row>
    <row r="243" spans="1:12" x14ac:dyDescent="0.2">
      <c r="A243" s="48"/>
      <c r="B243" s="48"/>
      <c r="C243" s="48"/>
      <c r="D243" s="111" t="s">
        <v>1372</v>
      </c>
      <c r="E243" s="111" t="s">
        <v>1375</v>
      </c>
      <c r="F243" s="94">
        <v>299</v>
      </c>
      <c r="G243" s="186"/>
      <c r="H243" s="186"/>
      <c r="I243" s="96"/>
      <c r="J243" s="23"/>
      <c r="K243" s="146"/>
      <c r="L243" s="24"/>
    </row>
    <row r="244" spans="1:12" x14ac:dyDescent="0.2">
      <c r="A244" s="46">
        <v>47</v>
      </c>
      <c r="B244" s="198" t="s">
        <v>1149</v>
      </c>
      <c r="C244" s="198" t="s">
        <v>1365</v>
      </c>
      <c r="D244" s="183" t="s">
        <v>1376</v>
      </c>
      <c r="E244" s="183"/>
      <c r="F244" s="184">
        <f>SUM(F245:F248)</f>
        <v>2401</v>
      </c>
      <c r="G244" s="185">
        <v>1</v>
      </c>
      <c r="H244" s="185">
        <v>1</v>
      </c>
      <c r="I244" s="199" t="s">
        <v>1625</v>
      </c>
      <c r="J244" s="196" t="s">
        <v>1470</v>
      </c>
      <c r="K244" s="47" t="s">
        <v>221</v>
      </c>
      <c r="L244" s="200" t="s">
        <v>238</v>
      </c>
    </row>
    <row r="245" spans="1:12" x14ac:dyDescent="0.2">
      <c r="A245" s="48"/>
      <c r="B245" s="48"/>
      <c r="C245" s="48"/>
      <c r="D245" s="111" t="s">
        <v>1376</v>
      </c>
      <c r="E245" s="111" t="s">
        <v>1377</v>
      </c>
      <c r="F245" s="94">
        <v>1263</v>
      </c>
      <c r="G245" s="186"/>
      <c r="H245" s="186"/>
      <c r="I245" s="96"/>
      <c r="J245" s="23"/>
      <c r="K245" s="146"/>
      <c r="L245" s="24"/>
    </row>
    <row r="246" spans="1:12" x14ac:dyDescent="0.2">
      <c r="A246" s="48"/>
      <c r="B246" s="48"/>
      <c r="C246" s="48"/>
      <c r="D246" s="111" t="s">
        <v>1376</v>
      </c>
      <c r="E246" s="111" t="s">
        <v>1378</v>
      </c>
      <c r="F246" s="94">
        <v>378</v>
      </c>
      <c r="G246" s="186"/>
      <c r="H246" s="186"/>
      <c r="I246" s="96"/>
      <c r="J246" s="23"/>
      <c r="K246" s="146"/>
      <c r="L246" s="24"/>
    </row>
    <row r="247" spans="1:12" x14ac:dyDescent="0.2">
      <c r="A247" s="48"/>
      <c r="B247" s="48"/>
      <c r="C247" s="48"/>
      <c r="D247" s="111" t="s">
        <v>1376</v>
      </c>
      <c r="E247" s="111" t="s">
        <v>1369</v>
      </c>
      <c r="F247" s="94">
        <v>110</v>
      </c>
      <c r="G247" s="186"/>
      <c r="H247" s="186"/>
      <c r="I247" s="96"/>
      <c r="J247" s="23"/>
      <c r="K247" s="146"/>
      <c r="L247" s="24"/>
    </row>
    <row r="248" spans="1:12" x14ac:dyDescent="0.2">
      <c r="A248" s="48"/>
      <c r="B248" s="48"/>
      <c r="C248" s="48"/>
      <c r="D248" s="111" t="s">
        <v>1376</v>
      </c>
      <c r="E248" s="111" t="s">
        <v>1379</v>
      </c>
      <c r="F248" s="94">
        <v>650</v>
      </c>
      <c r="G248" s="186"/>
      <c r="H248" s="186"/>
      <c r="I248" s="96"/>
      <c r="J248" s="23"/>
      <c r="K248" s="146"/>
      <c r="L248" s="24"/>
    </row>
    <row r="249" spans="1:12" x14ac:dyDescent="0.2">
      <c r="A249" s="46">
        <v>48</v>
      </c>
      <c r="B249" s="198" t="s">
        <v>1149</v>
      </c>
      <c r="C249" s="198" t="s">
        <v>1365</v>
      </c>
      <c r="D249" s="183" t="s">
        <v>1380</v>
      </c>
      <c r="E249" s="183"/>
      <c r="F249" s="184">
        <f>SUM(F250:F252)</f>
        <v>1234</v>
      </c>
      <c r="G249" s="185">
        <v>1</v>
      </c>
      <c r="H249" s="185">
        <v>1</v>
      </c>
      <c r="I249" s="199" t="s">
        <v>1624</v>
      </c>
      <c r="J249" s="196" t="s">
        <v>1470</v>
      </c>
      <c r="K249" s="47" t="s">
        <v>221</v>
      </c>
      <c r="L249" s="200" t="s">
        <v>270</v>
      </c>
    </row>
    <row r="250" spans="1:12" x14ac:dyDescent="0.2">
      <c r="A250" s="48"/>
      <c r="B250" s="48"/>
      <c r="C250" s="48"/>
      <c r="D250" s="111" t="s">
        <v>1380</v>
      </c>
      <c r="E250" s="111" t="s">
        <v>1380</v>
      </c>
      <c r="F250" s="94">
        <v>443</v>
      </c>
      <c r="G250" s="186"/>
      <c r="H250" s="186"/>
      <c r="I250" s="96"/>
      <c r="J250" s="23"/>
      <c r="K250" s="146"/>
      <c r="L250" s="24"/>
    </row>
    <row r="251" spans="1:12" x14ac:dyDescent="0.2">
      <c r="A251" s="48"/>
      <c r="B251" s="48"/>
      <c r="C251" s="48"/>
      <c r="D251" s="111" t="s">
        <v>1380</v>
      </c>
      <c r="E251" s="111" t="s">
        <v>1381</v>
      </c>
      <c r="F251" s="94">
        <v>382</v>
      </c>
      <c r="G251" s="186"/>
      <c r="H251" s="186"/>
      <c r="I251" s="96"/>
      <c r="J251" s="23"/>
      <c r="K251" s="146"/>
      <c r="L251" s="24"/>
    </row>
    <row r="252" spans="1:12" x14ac:dyDescent="0.2">
      <c r="A252" s="48"/>
      <c r="B252" s="48"/>
      <c r="C252" s="48"/>
      <c r="D252" s="111" t="s">
        <v>1380</v>
      </c>
      <c r="E252" s="111" t="s">
        <v>1382</v>
      </c>
      <c r="F252" s="94">
        <v>409</v>
      </c>
      <c r="G252" s="186"/>
      <c r="H252" s="186"/>
      <c r="I252" s="96"/>
      <c r="J252" s="23"/>
      <c r="K252" s="146"/>
      <c r="L252" s="24"/>
    </row>
  </sheetData>
  <autoFilter ref="A1:L252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177"/>
  <sheetViews>
    <sheetView tabSelected="1" topLeftCell="A118" zoomScale="80" zoomScaleNormal="80" workbookViewId="0">
      <selection activeCell="D137" sqref="D137"/>
    </sheetView>
  </sheetViews>
  <sheetFormatPr defaultColWidth="14.140625" defaultRowHeight="12" x14ac:dyDescent="0.25"/>
  <cols>
    <col min="1" max="1" width="8.7109375" style="21" customWidth="1"/>
    <col min="2" max="2" width="10.140625" style="21" customWidth="1"/>
    <col min="3" max="3" width="10.5703125" style="21" customWidth="1"/>
    <col min="4" max="4" width="21.42578125" style="21" customWidth="1"/>
    <col min="5" max="5" width="15" style="21" customWidth="1"/>
    <col min="6" max="6" width="11.85546875" style="21" customWidth="1"/>
    <col min="7" max="7" width="7.85546875" style="21" customWidth="1"/>
    <col min="8" max="8" width="8.28515625" style="21" customWidth="1"/>
    <col min="9" max="9" width="36.85546875" style="28" customWidth="1"/>
    <col min="10" max="10" width="20.85546875" style="28" customWidth="1"/>
    <col min="11" max="11" width="21.85546875" style="19" customWidth="1"/>
    <col min="12" max="12" width="29.28515625" style="19" customWidth="1"/>
    <col min="13" max="16384" width="14.140625" style="19"/>
  </cols>
  <sheetData>
    <row r="1" spans="1:12" ht="120.75" customHeight="1" x14ac:dyDescent="0.25">
      <c r="A1" s="15" t="s">
        <v>0</v>
      </c>
      <c r="B1" s="15" t="s">
        <v>1</v>
      </c>
      <c r="C1" s="15" t="s">
        <v>2</v>
      </c>
      <c r="D1" s="16" t="s">
        <v>42</v>
      </c>
      <c r="E1" s="15" t="s">
        <v>43</v>
      </c>
      <c r="F1" s="33" t="s">
        <v>44</v>
      </c>
      <c r="G1" s="33" t="s">
        <v>45</v>
      </c>
      <c r="H1" s="33" t="s">
        <v>46</v>
      </c>
      <c r="I1" s="17" t="s">
        <v>3</v>
      </c>
      <c r="J1" s="17" t="s">
        <v>41</v>
      </c>
      <c r="K1" s="18" t="s">
        <v>38</v>
      </c>
      <c r="L1" s="18" t="s">
        <v>267</v>
      </c>
    </row>
    <row r="2" spans="1:12" s="37" customFormat="1" x14ac:dyDescent="0.2">
      <c r="A2" s="34">
        <v>1</v>
      </c>
      <c r="B2" s="34" t="s">
        <v>1383</v>
      </c>
      <c r="C2" s="34" t="s">
        <v>1384</v>
      </c>
      <c r="D2" s="205" t="s">
        <v>1677</v>
      </c>
      <c r="E2" s="205"/>
      <c r="F2" s="206">
        <f>SUM(F3:F5)</f>
        <v>1629</v>
      </c>
      <c r="G2" s="259">
        <v>1</v>
      </c>
      <c r="H2" s="259">
        <v>3</v>
      </c>
      <c r="I2" s="260" t="s">
        <v>1983</v>
      </c>
      <c r="J2" s="138" t="s">
        <v>1652</v>
      </c>
      <c r="K2" s="27" t="s">
        <v>221</v>
      </c>
      <c r="L2" s="235" t="s">
        <v>273</v>
      </c>
    </row>
    <row r="3" spans="1:12" x14ac:dyDescent="0.2">
      <c r="A3" s="20"/>
      <c r="B3" s="20"/>
      <c r="C3" s="20"/>
      <c r="D3" s="132" t="s">
        <v>1677</v>
      </c>
      <c r="E3" s="132" t="s">
        <v>1677</v>
      </c>
      <c r="F3" s="133">
        <v>641</v>
      </c>
      <c r="G3" s="267"/>
      <c r="H3" s="267"/>
      <c r="I3" s="22"/>
      <c r="J3" s="139"/>
      <c r="K3" s="25"/>
    </row>
    <row r="4" spans="1:12" x14ac:dyDescent="0.2">
      <c r="A4" s="20"/>
      <c r="B4" s="20"/>
      <c r="C4" s="20"/>
      <c r="D4" s="132" t="s">
        <v>1677</v>
      </c>
      <c r="E4" s="132" t="s">
        <v>1678</v>
      </c>
      <c r="F4" s="133">
        <v>418</v>
      </c>
      <c r="G4" s="267"/>
      <c r="H4" s="268"/>
      <c r="I4" s="22"/>
      <c r="J4" s="139"/>
      <c r="K4" s="25"/>
    </row>
    <row r="5" spans="1:12" x14ac:dyDescent="0.2">
      <c r="A5" s="20"/>
      <c r="B5" s="20"/>
      <c r="C5" s="20"/>
      <c r="D5" s="132" t="s">
        <v>1677</v>
      </c>
      <c r="E5" s="132" t="s">
        <v>1679</v>
      </c>
      <c r="F5" s="133">
        <v>570</v>
      </c>
      <c r="G5" s="267"/>
      <c r="H5" s="267"/>
      <c r="I5" s="22"/>
      <c r="J5" s="139"/>
      <c r="K5" s="25"/>
    </row>
    <row r="6" spans="1:12" s="61" customFormat="1" x14ac:dyDescent="0.2">
      <c r="A6" s="53">
        <v>2</v>
      </c>
      <c r="B6" s="53" t="s">
        <v>1383</v>
      </c>
      <c r="C6" s="53" t="s">
        <v>1384</v>
      </c>
      <c r="D6" s="143" t="s">
        <v>1385</v>
      </c>
      <c r="E6" s="143"/>
      <c r="F6" s="144">
        <f>SUM(F7:F11)</f>
        <v>3217</v>
      </c>
      <c r="G6" s="263">
        <v>2</v>
      </c>
      <c r="H6" s="263">
        <v>4</v>
      </c>
      <c r="I6" s="78"/>
      <c r="J6" s="54"/>
      <c r="K6" s="55"/>
      <c r="L6" s="69"/>
    </row>
    <row r="7" spans="1:12" s="56" customFormat="1" x14ac:dyDescent="0.2">
      <c r="A7" s="57"/>
      <c r="B7" s="57"/>
      <c r="C7" s="57"/>
      <c r="D7" s="112" t="s">
        <v>1386</v>
      </c>
      <c r="E7" s="112" t="s">
        <v>1386</v>
      </c>
      <c r="F7" s="88">
        <v>1161</v>
      </c>
      <c r="G7" s="269"/>
      <c r="H7" s="270"/>
      <c r="I7" s="85"/>
      <c r="J7" s="59"/>
      <c r="K7" s="130"/>
    </row>
    <row r="8" spans="1:12" s="56" customFormat="1" x14ac:dyDescent="0.2">
      <c r="A8" s="57"/>
      <c r="B8" s="57"/>
      <c r="C8" s="57"/>
      <c r="D8" s="112" t="s">
        <v>1386</v>
      </c>
      <c r="E8" s="112" t="s">
        <v>287</v>
      </c>
      <c r="F8" s="88">
        <v>488</v>
      </c>
      <c r="G8" s="269"/>
      <c r="H8" s="270"/>
      <c r="I8" s="85"/>
      <c r="J8" s="59"/>
      <c r="K8" s="130"/>
    </row>
    <row r="9" spans="1:12" s="56" customFormat="1" x14ac:dyDescent="0.2">
      <c r="A9" s="57"/>
      <c r="B9" s="57"/>
      <c r="C9" s="57"/>
      <c r="D9" s="112" t="s">
        <v>1386</v>
      </c>
      <c r="E9" s="112" t="s">
        <v>1387</v>
      </c>
      <c r="F9" s="88">
        <v>329</v>
      </c>
      <c r="G9" s="269"/>
      <c r="H9" s="271"/>
      <c r="I9" s="85"/>
      <c r="J9" s="59"/>
      <c r="K9" s="130"/>
    </row>
    <row r="10" spans="1:12" s="56" customFormat="1" x14ac:dyDescent="0.2">
      <c r="A10" s="57"/>
      <c r="B10" s="57"/>
      <c r="C10" s="57"/>
      <c r="D10" s="112" t="s">
        <v>1386</v>
      </c>
      <c r="E10" s="112" t="s">
        <v>1388</v>
      </c>
      <c r="F10" s="88">
        <v>480</v>
      </c>
      <c r="G10" s="269"/>
      <c r="H10" s="270"/>
      <c r="I10" s="79" t="s">
        <v>1956</v>
      </c>
      <c r="J10" s="63" t="s">
        <v>1645</v>
      </c>
      <c r="K10" s="64" t="s">
        <v>37</v>
      </c>
      <c r="L10" s="75" t="s">
        <v>1590</v>
      </c>
    </row>
    <row r="11" spans="1:12" s="56" customFormat="1" x14ac:dyDescent="0.2">
      <c r="A11" s="57"/>
      <c r="B11" s="57"/>
      <c r="C11" s="57"/>
      <c r="D11" s="112" t="s">
        <v>1389</v>
      </c>
      <c r="E11" s="108" t="s">
        <v>1389</v>
      </c>
      <c r="F11" s="88">
        <v>759</v>
      </c>
      <c r="G11" s="269"/>
      <c r="H11" s="269"/>
      <c r="I11" s="85"/>
      <c r="J11" s="59"/>
      <c r="K11" s="130"/>
    </row>
    <row r="12" spans="1:12" s="56" customFormat="1" x14ac:dyDescent="0.2">
      <c r="A12" s="53">
        <v>3</v>
      </c>
      <c r="B12" s="53" t="s">
        <v>1383</v>
      </c>
      <c r="C12" s="53" t="s">
        <v>1384</v>
      </c>
      <c r="D12" s="143" t="s">
        <v>1390</v>
      </c>
      <c r="E12" s="143"/>
      <c r="F12" s="144">
        <f>SUM(F13:F18)</f>
        <v>3435</v>
      </c>
      <c r="G12" s="263">
        <v>2</v>
      </c>
      <c r="H12" s="263">
        <v>5</v>
      </c>
      <c r="I12" s="78"/>
      <c r="J12" s="54"/>
      <c r="K12" s="55"/>
      <c r="L12" s="69"/>
    </row>
    <row r="13" spans="1:12" s="56" customFormat="1" x14ac:dyDescent="0.2">
      <c r="A13" s="57"/>
      <c r="B13" s="57"/>
      <c r="C13" s="57"/>
      <c r="D13" s="112" t="s">
        <v>1391</v>
      </c>
      <c r="E13" s="112" t="s">
        <v>1391</v>
      </c>
      <c r="F13" s="88">
        <v>1801</v>
      </c>
      <c r="G13" s="269"/>
      <c r="H13" s="269"/>
      <c r="I13" s="85"/>
      <c r="J13" s="59"/>
      <c r="K13" s="130"/>
    </row>
    <row r="14" spans="1:12" s="56" customFormat="1" x14ac:dyDescent="0.2">
      <c r="A14" s="57"/>
      <c r="B14" s="57"/>
      <c r="C14" s="57"/>
      <c r="D14" s="112" t="s">
        <v>1391</v>
      </c>
      <c r="E14" s="112" t="s">
        <v>1392</v>
      </c>
      <c r="F14" s="88">
        <v>331</v>
      </c>
      <c r="G14" s="269"/>
      <c r="H14" s="271"/>
      <c r="I14" s="85"/>
      <c r="J14" s="59"/>
      <c r="K14" s="130"/>
    </row>
    <row r="15" spans="1:12" s="56" customFormat="1" x14ac:dyDescent="0.2">
      <c r="A15" s="57"/>
      <c r="B15" s="57"/>
      <c r="C15" s="57"/>
      <c r="D15" s="112" t="s">
        <v>1391</v>
      </c>
      <c r="E15" s="112" t="s">
        <v>1393</v>
      </c>
      <c r="F15" s="88">
        <v>466</v>
      </c>
      <c r="G15" s="269"/>
      <c r="H15" s="269"/>
      <c r="I15" s="79" t="s">
        <v>1977</v>
      </c>
      <c r="J15" s="63" t="s">
        <v>1645</v>
      </c>
      <c r="K15" s="64" t="s">
        <v>37</v>
      </c>
      <c r="L15" s="75" t="s">
        <v>273</v>
      </c>
    </row>
    <row r="16" spans="1:12" s="56" customFormat="1" x14ac:dyDescent="0.2">
      <c r="A16" s="57"/>
      <c r="B16" s="57"/>
      <c r="C16" s="57"/>
      <c r="D16" s="112" t="s">
        <v>1394</v>
      </c>
      <c r="E16" s="112" t="s">
        <v>1394</v>
      </c>
      <c r="F16" s="88">
        <v>522</v>
      </c>
      <c r="G16" s="269"/>
      <c r="H16" s="269"/>
      <c r="I16" s="85"/>
      <c r="J16" s="59"/>
      <c r="K16" s="130"/>
    </row>
    <row r="17" spans="1:12" s="56" customFormat="1" x14ac:dyDescent="0.2">
      <c r="A17" s="57"/>
      <c r="B17" s="57"/>
      <c r="C17" s="57"/>
      <c r="D17" s="112" t="s">
        <v>1394</v>
      </c>
      <c r="E17" s="112" t="s">
        <v>1395</v>
      </c>
      <c r="F17" s="88">
        <v>205</v>
      </c>
      <c r="G17" s="269"/>
      <c r="H17" s="269"/>
      <c r="I17" s="85"/>
      <c r="J17" s="59"/>
      <c r="K17" s="130"/>
    </row>
    <row r="18" spans="1:12" s="56" customFormat="1" x14ac:dyDescent="0.2">
      <c r="A18" s="57"/>
      <c r="B18" s="57"/>
      <c r="C18" s="57"/>
      <c r="D18" s="112" t="s">
        <v>1394</v>
      </c>
      <c r="E18" s="112" t="s">
        <v>1396</v>
      </c>
      <c r="F18" s="88">
        <v>110</v>
      </c>
      <c r="G18" s="269"/>
      <c r="H18" s="269"/>
      <c r="I18" s="85"/>
      <c r="J18" s="59"/>
      <c r="K18" s="130"/>
    </row>
    <row r="19" spans="1:12" s="56" customFormat="1" x14ac:dyDescent="0.2">
      <c r="A19" s="53">
        <v>4</v>
      </c>
      <c r="B19" s="53" t="s">
        <v>1383</v>
      </c>
      <c r="C19" s="53" t="s">
        <v>1384</v>
      </c>
      <c r="D19" s="143" t="s">
        <v>1403</v>
      </c>
      <c r="E19" s="143"/>
      <c r="F19" s="144">
        <f>SUM(F20:F25)</f>
        <v>3032</v>
      </c>
      <c r="G19" s="263">
        <v>2</v>
      </c>
      <c r="H19" s="263">
        <v>5</v>
      </c>
      <c r="I19" s="78" t="s">
        <v>1978</v>
      </c>
      <c r="J19" s="54" t="s">
        <v>1645</v>
      </c>
      <c r="K19" s="55" t="s">
        <v>37</v>
      </c>
      <c r="L19" s="69" t="s">
        <v>273</v>
      </c>
    </row>
    <row r="20" spans="1:12" s="56" customFormat="1" x14ac:dyDescent="0.2">
      <c r="A20" s="57"/>
      <c r="B20" s="57"/>
      <c r="C20" s="57"/>
      <c r="D20" s="112" t="s">
        <v>1403</v>
      </c>
      <c r="E20" s="112" t="s">
        <v>1403</v>
      </c>
      <c r="F20" s="88">
        <v>386</v>
      </c>
      <c r="G20" s="269"/>
      <c r="H20" s="271"/>
      <c r="I20" s="85"/>
      <c r="J20" s="59"/>
      <c r="K20" s="130"/>
    </row>
    <row r="21" spans="1:12" s="56" customFormat="1" x14ac:dyDescent="0.2">
      <c r="A21" s="57"/>
      <c r="B21" s="57"/>
      <c r="C21" s="57"/>
      <c r="D21" s="112" t="s">
        <v>1403</v>
      </c>
      <c r="E21" s="112" t="s">
        <v>1404</v>
      </c>
      <c r="F21" s="88">
        <v>913</v>
      </c>
      <c r="G21" s="269"/>
      <c r="H21" s="271"/>
      <c r="I21" s="85"/>
      <c r="J21" s="59"/>
      <c r="K21" s="130"/>
    </row>
    <row r="22" spans="1:12" s="56" customFormat="1" x14ac:dyDescent="0.2">
      <c r="A22" s="57"/>
      <c r="B22" s="57"/>
      <c r="C22" s="57"/>
      <c r="D22" s="112" t="s">
        <v>1403</v>
      </c>
      <c r="E22" s="112" t="s">
        <v>1405</v>
      </c>
      <c r="F22" s="88">
        <v>467</v>
      </c>
      <c r="G22" s="269"/>
      <c r="H22" s="271"/>
      <c r="I22" s="85"/>
      <c r="J22" s="59"/>
      <c r="K22" s="130"/>
    </row>
    <row r="23" spans="1:12" s="56" customFormat="1" x14ac:dyDescent="0.2">
      <c r="A23" s="57"/>
      <c r="B23" s="57"/>
      <c r="C23" s="57"/>
      <c r="D23" s="112" t="s">
        <v>1403</v>
      </c>
      <c r="E23" s="112" t="s">
        <v>1406</v>
      </c>
      <c r="F23" s="88">
        <v>460</v>
      </c>
      <c r="G23" s="269"/>
      <c r="H23" s="270"/>
      <c r="I23" s="85"/>
      <c r="J23" s="59"/>
      <c r="K23" s="130"/>
    </row>
    <row r="24" spans="1:12" s="56" customFormat="1" x14ac:dyDescent="0.2">
      <c r="A24" s="57"/>
      <c r="B24" s="57"/>
      <c r="C24" s="57"/>
      <c r="D24" s="112" t="s">
        <v>1403</v>
      </c>
      <c r="E24" s="108" t="s">
        <v>1407</v>
      </c>
      <c r="F24" s="88">
        <v>694</v>
      </c>
      <c r="G24" s="269"/>
      <c r="H24" s="269"/>
      <c r="I24" s="85"/>
      <c r="J24" s="59"/>
      <c r="K24" s="130"/>
    </row>
    <row r="25" spans="1:12" s="56" customFormat="1" x14ac:dyDescent="0.2">
      <c r="A25" s="57"/>
      <c r="B25" s="57"/>
      <c r="C25" s="57"/>
      <c r="D25" s="112" t="s">
        <v>1403</v>
      </c>
      <c r="E25" s="112" t="s">
        <v>1408</v>
      </c>
      <c r="F25" s="88">
        <v>112</v>
      </c>
      <c r="G25" s="269"/>
      <c r="H25" s="269"/>
      <c r="I25" s="85"/>
      <c r="J25" s="59"/>
      <c r="K25" s="130"/>
    </row>
    <row r="26" spans="1:12" s="56" customFormat="1" x14ac:dyDescent="0.2">
      <c r="A26" s="53">
        <v>5</v>
      </c>
      <c r="B26" s="53" t="s">
        <v>1383</v>
      </c>
      <c r="C26" s="53" t="s">
        <v>1384</v>
      </c>
      <c r="D26" s="143" t="s">
        <v>1397</v>
      </c>
      <c r="E26" s="143"/>
      <c r="F26" s="144">
        <f>SUM(F27:F32)</f>
        <v>4705</v>
      </c>
      <c r="G26" s="263">
        <v>2</v>
      </c>
      <c r="H26" s="263">
        <v>4</v>
      </c>
      <c r="I26" s="78" t="s">
        <v>1979</v>
      </c>
      <c r="J26" s="54" t="s">
        <v>1645</v>
      </c>
      <c r="K26" s="55" t="s">
        <v>37</v>
      </c>
      <c r="L26" s="69" t="s">
        <v>273</v>
      </c>
    </row>
    <row r="27" spans="1:12" s="56" customFormat="1" x14ac:dyDescent="0.2">
      <c r="A27" s="57"/>
      <c r="B27" s="57"/>
      <c r="C27" s="57"/>
      <c r="D27" s="112" t="s">
        <v>1397</v>
      </c>
      <c r="E27" s="112" t="s">
        <v>1397</v>
      </c>
      <c r="F27" s="88">
        <v>1695</v>
      </c>
      <c r="G27" s="269"/>
      <c r="H27" s="269"/>
      <c r="I27" s="85"/>
      <c r="J27" s="59"/>
      <c r="K27" s="130"/>
    </row>
    <row r="28" spans="1:12" s="56" customFormat="1" x14ac:dyDescent="0.2">
      <c r="A28" s="57"/>
      <c r="B28" s="57"/>
      <c r="C28" s="57"/>
      <c r="D28" s="112" t="s">
        <v>1397</v>
      </c>
      <c r="E28" s="112" t="s">
        <v>1398</v>
      </c>
      <c r="F28" s="88">
        <v>535</v>
      </c>
      <c r="G28" s="269"/>
      <c r="H28" s="269"/>
      <c r="I28" s="85"/>
      <c r="J28" s="59"/>
      <c r="K28" s="130"/>
    </row>
    <row r="29" spans="1:12" s="56" customFormat="1" x14ac:dyDescent="0.2">
      <c r="A29" s="57"/>
      <c r="B29" s="57"/>
      <c r="C29" s="57"/>
      <c r="D29" s="112" t="s">
        <v>1397</v>
      </c>
      <c r="E29" s="112" t="s">
        <v>1399</v>
      </c>
      <c r="F29" s="88">
        <v>190</v>
      </c>
      <c r="G29" s="269"/>
      <c r="H29" s="269"/>
      <c r="I29" s="85"/>
      <c r="J29" s="59"/>
      <c r="K29" s="130"/>
    </row>
    <row r="30" spans="1:12" s="56" customFormat="1" x14ac:dyDescent="0.2">
      <c r="A30" s="57"/>
      <c r="B30" s="57"/>
      <c r="C30" s="57"/>
      <c r="D30" s="112" t="s">
        <v>1397</v>
      </c>
      <c r="E30" s="112" t="s">
        <v>1400</v>
      </c>
      <c r="F30" s="88">
        <v>1234</v>
      </c>
      <c r="G30" s="269"/>
      <c r="H30" s="269"/>
      <c r="I30" s="85"/>
      <c r="J30" s="59"/>
      <c r="K30" s="130"/>
      <c r="L30" s="56" t="s">
        <v>572</v>
      </c>
    </row>
    <row r="31" spans="1:12" s="56" customFormat="1" x14ac:dyDescent="0.2">
      <c r="A31" s="57"/>
      <c r="B31" s="57"/>
      <c r="C31" s="57"/>
      <c r="D31" s="112" t="s">
        <v>1397</v>
      </c>
      <c r="E31" s="112" t="s">
        <v>1401</v>
      </c>
      <c r="F31" s="88">
        <v>47</v>
      </c>
      <c r="G31" s="269"/>
      <c r="H31" s="269"/>
      <c r="I31" s="85"/>
      <c r="J31" s="59"/>
      <c r="K31" s="130"/>
      <c r="L31" s="56" t="s">
        <v>572</v>
      </c>
    </row>
    <row r="32" spans="1:12" s="56" customFormat="1" x14ac:dyDescent="0.2">
      <c r="A32" s="57"/>
      <c r="B32" s="57"/>
      <c r="C32" s="57"/>
      <c r="D32" s="112" t="s">
        <v>1397</v>
      </c>
      <c r="E32" s="112" t="s">
        <v>1402</v>
      </c>
      <c r="F32" s="88">
        <v>1004</v>
      </c>
      <c r="G32" s="269"/>
      <c r="H32" s="269"/>
      <c r="I32" s="85"/>
      <c r="J32" s="59"/>
      <c r="K32" s="130"/>
    </row>
    <row r="33" spans="1:12" x14ac:dyDescent="0.2">
      <c r="A33" s="34">
        <v>6</v>
      </c>
      <c r="B33" s="34" t="s">
        <v>1383</v>
      </c>
      <c r="C33" s="34" t="s">
        <v>1409</v>
      </c>
      <c r="D33" s="205" t="s">
        <v>1078</v>
      </c>
      <c r="E33" s="205"/>
      <c r="F33" s="206">
        <f>SUM(F34:F38)</f>
        <v>1628</v>
      </c>
      <c r="G33" s="259">
        <v>1</v>
      </c>
      <c r="H33" s="259">
        <v>3</v>
      </c>
      <c r="I33" s="260" t="s">
        <v>1980</v>
      </c>
      <c r="J33" s="138" t="s">
        <v>1645</v>
      </c>
      <c r="K33" s="27" t="s">
        <v>221</v>
      </c>
      <c r="L33" s="235" t="s">
        <v>1550</v>
      </c>
    </row>
    <row r="34" spans="1:12" x14ac:dyDescent="0.2">
      <c r="A34" s="20"/>
      <c r="B34" s="20"/>
      <c r="C34" s="20"/>
      <c r="D34" s="132" t="s">
        <v>1078</v>
      </c>
      <c r="E34" s="132" t="s">
        <v>1078</v>
      </c>
      <c r="F34" s="133">
        <v>348</v>
      </c>
      <c r="G34" s="267"/>
      <c r="H34" s="267"/>
      <c r="I34" s="22"/>
      <c r="J34" s="139"/>
      <c r="K34" s="25"/>
    </row>
    <row r="35" spans="1:12" x14ac:dyDescent="0.2">
      <c r="A35" s="20"/>
      <c r="B35" s="20"/>
      <c r="C35" s="20"/>
      <c r="D35" s="132" t="s">
        <v>1078</v>
      </c>
      <c r="E35" s="132" t="s">
        <v>1685</v>
      </c>
      <c r="F35" s="133">
        <v>155</v>
      </c>
      <c r="G35" s="267"/>
      <c r="H35" s="267" t="s">
        <v>572</v>
      </c>
      <c r="I35" s="22"/>
      <c r="J35" s="139"/>
      <c r="K35" s="25"/>
    </row>
    <row r="36" spans="1:12" x14ac:dyDescent="0.2">
      <c r="A36" s="20"/>
      <c r="B36" s="20"/>
      <c r="C36" s="20"/>
      <c r="D36" s="132" t="s">
        <v>1078</v>
      </c>
      <c r="E36" s="132" t="s">
        <v>1686</v>
      </c>
      <c r="F36" s="133">
        <v>412</v>
      </c>
      <c r="G36" s="267"/>
      <c r="H36" s="267"/>
      <c r="I36" s="22"/>
      <c r="J36" s="139"/>
      <c r="K36" s="25"/>
    </row>
    <row r="37" spans="1:12" x14ac:dyDescent="0.2">
      <c r="A37" s="20"/>
      <c r="B37" s="20"/>
      <c r="C37" s="20"/>
      <c r="D37" s="132" t="s">
        <v>1078</v>
      </c>
      <c r="E37" s="132" t="s">
        <v>1687</v>
      </c>
      <c r="F37" s="133">
        <v>472</v>
      </c>
      <c r="G37" s="267"/>
      <c r="H37" s="267"/>
      <c r="I37" s="22"/>
      <c r="J37" s="139"/>
      <c r="K37" s="25"/>
    </row>
    <row r="38" spans="1:12" x14ac:dyDescent="0.2">
      <c r="A38" s="20"/>
      <c r="B38" s="20"/>
      <c r="C38" s="20"/>
      <c r="D38" s="132" t="s">
        <v>1078</v>
      </c>
      <c r="E38" s="132" t="s">
        <v>1688</v>
      </c>
      <c r="F38" s="133">
        <v>241</v>
      </c>
      <c r="G38" s="267"/>
      <c r="H38" s="267"/>
      <c r="I38" s="22"/>
      <c r="J38" s="139"/>
      <c r="K38" s="25"/>
    </row>
    <row r="39" spans="1:12" x14ac:dyDescent="0.2">
      <c r="A39" s="34">
        <v>7</v>
      </c>
      <c r="B39" s="34" t="s">
        <v>1383</v>
      </c>
      <c r="C39" s="34" t="s">
        <v>1409</v>
      </c>
      <c r="D39" s="205" t="s">
        <v>1410</v>
      </c>
      <c r="E39" s="205"/>
      <c r="F39" s="206">
        <f>SUM(F40:F42)</f>
        <v>1989</v>
      </c>
      <c r="G39" s="259">
        <v>1</v>
      </c>
      <c r="H39" s="259">
        <v>3</v>
      </c>
      <c r="I39" s="260" t="s">
        <v>1981</v>
      </c>
      <c r="J39" s="138" t="s">
        <v>1645</v>
      </c>
      <c r="K39" s="27" t="s">
        <v>37</v>
      </c>
      <c r="L39" s="235" t="s">
        <v>1590</v>
      </c>
    </row>
    <row r="40" spans="1:12" x14ac:dyDescent="0.2">
      <c r="A40" s="20"/>
      <c r="B40" s="20"/>
      <c r="C40" s="20"/>
      <c r="D40" s="132" t="s">
        <v>1410</v>
      </c>
      <c r="E40" s="132" t="s">
        <v>1410</v>
      </c>
      <c r="F40" s="133">
        <v>1539</v>
      </c>
      <c r="G40" s="267"/>
      <c r="H40" s="267"/>
      <c r="I40" s="22"/>
      <c r="J40" s="139"/>
      <c r="K40" s="25"/>
    </row>
    <row r="41" spans="1:12" x14ac:dyDescent="0.2">
      <c r="A41" s="20"/>
      <c r="B41" s="20"/>
      <c r="C41" s="20"/>
      <c r="D41" s="132" t="s">
        <v>1410</v>
      </c>
      <c r="E41" s="132" t="s">
        <v>1411</v>
      </c>
      <c r="F41" s="133">
        <v>147</v>
      </c>
      <c r="G41" s="267"/>
      <c r="H41" s="267"/>
      <c r="I41" s="22"/>
      <c r="J41" s="139"/>
      <c r="K41" s="25"/>
    </row>
    <row r="42" spans="1:12" x14ac:dyDescent="0.2">
      <c r="A42" s="20"/>
      <c r="B42" s="20"/>
      <c r="C42" s="20"/>
      <c r="D42" s="132" t="s">
        <v>1410</v>
      </c>
      <c r="E42" s="132" t="s">
        <v>1412</v>
      </c>
      <c r="F42" s="133">
        <v>303</v>
      </c>
      <c r="G42" s="267"/>
      <c r="H42" s="267"/>
      <c r="I42" s="22"/>
      <c r="J42" s="139"/>
      <c r="K42" s="25"/>
    </row>
    <row r="43" spans="1:12" x14ac:dyDescent="0.2">
      <c r="A43" s="34">
        <v>8</v>
      </c>
      <c r="B43" s="34" t="s">
        <v>1383</v>
      </c>
      <c r="C43" s="34" t="s">
        <v>1409</v>
      </c>
      <c r="D43" s="205" t="s">
        <v>1680</v>
      </c>
      <c r="E43" s="205"/>
      <c r="F43" s="206">
        <f>SUM(F44:F45)</f>
        <v>1381</v>
      </c>
      <c r="G43" s="259">
        <v>1</v>
      </c>
      <c r="H43" s="259">
        <v>1</v>
      </c>
      <c r="I43" s="260" t="s">
        <v>1982</v>
      </c>
      <c r="J43" s="138" t="s">
        <v>1645</v>
      </c>
      <c r="K43" s="27" t="s">
        <v>221</v>
      </c>
      <c r="L43" s="235" t="s">
        <v>273</v>
      </c>
    </row>
    <row r="44" spans="1:12" x14ac:dyDescent="0.2">
      <c r="A44" s="20"/>
      <c r="B44" s="20"/>
      <c r="C44" s="20"/>
      <c r="D44" s="132" t="s">
        <v>1680</v>
      </c>
      <c r="E44" s="132" t="s">
        <v>1680</v>
      </c>
      <c r="F44" s="133">
        <v>768</v>
      </c>
      <c r="G44" s="267"/>
      <c r="H44" s="267"/>
      <c r="I44" s="22"/>
      <c r="J44" s="139"/>
      <c r="K44" s="25"/>
    </row>
    <row r="45" spans="1:12" x14ac:dyDescent="0.2">
      <c r="A45" s="20"/>
      <c r="B45" s="20"/>
      <c r="C45" s="20"/>
      <c r="D45" s="132" t="s">
        <v>1680</v>
      </c>
      <c r="E45" s="132" t="s">
        <v>1681</v>
      </c>
      <c r="F45" s="133">
        <v>613</v>
      </c>
      <c r="G45" s="267"/>
      <c r="H45" s="267"/>
      <c r="I45" s="22"/>
      <c r="J45" s="139"/>
      <c r="K45" s="25"/>
    </row>
    <row r="46" spans="1:12" x14ac:dyDescent="0.2">
      <c r="A46" s="34">
        <v>9</v>
      </c>
      <c r="B46" s="34" t="s">
        <v>1383</v>
      </c>
      <c r="C46" s="34" t="s">
        <v>1409</v>
      </c>
      <c r="D46" s="205" t="s">
        <v>1682</v>
      </c>
      <c r="E46" s="205"/>
      <c r="F46" s="206">
        <f>SUM(F47:F49)</f>
        <v>1207</v>
      </c>
      <c r="G46" s="259">
        <v>1</v>
      </c>
      <c r="H46" s="259">
        <v>2</v>
      </c>
      <c r="I46" s="260" t="s">
        <v>1976</v>
      </c>
      <c r="J46" s="138" t="s">
        <v>1645</v>
      </c>
      <c r="K46" s="27" t="s">
        <v>221</v>
      </c>
      <c r="L46" s="235" t="s">
        <v>1550</v>
      </c>
    </row>
    <row r="47" spans="1:12" x14ac:dyDescent="0.2">
      <c r="A47" s="20"/>
      <c r="B47" s="20"/>
      <c r="C47" s="20"/>
      <c r="D47" s="132" t="s">
        <v>1682</v>
      </c>
      <c r="E47" s="132" t="s">
        <v>1682</v>
      </c>
      <c r="F47" s="133">
        <v>418</v>
      </c>
      <c r="G47" s="267"/>
      <c r="H47" s="267"/>
      <c r="I47" s="22"/>
      <c r="J47" s="139"/>
      <c r="K47" s="25"/>
    </row>
    <row r="48" spans="1:12" x14ac:dyDescent="0.2">
      <c r="A48" s="20"/>
      <c r="B48" s="20"/>
      <c r="C48" s="20"/>
      <c r="D48" s="132" t="s">
        <v>1682</v>
      </c>
      <c r="E48" s="132" t="s">
        <v>1683</v>
      </c>
      <c r="F48" s="133">
        <v>394</v>
      </c>
      <c r="G48" s="267"/>
      <c r="H48" s="267"/>
      <c r="I48" s="22"/>
      <c r="J48" s="139"/>
      <c r="K48" s="25"/>
    </row>
    <row r="49" spans="1:12" x14ac:dyDescent="0.2">
      <c r="A49" s="20"/>
      <c r="B49" s="20"/>
      <c r="C49" s="20"/>
      <c r="D49" s="132" t="s">
        <v>1682</v>
      </c>
      <c r="E49" s="132" t="s">
        <v>1684</v>
      </c>
      <c r="F49" s="133">
        <v>395</v>
      </c>
      <c r="G49" s="267"/>
      <c r="H49" s="267"/>
      <c r="I49" s="22"/>
      <c r="J49" s="139"/>
      <c r="K49" s="25"/>
    </row>
    <row r="50" spans="1:12" x14ac:dyDescent="0.2">
      <c r="A50" s="34">
        <v>10</v>
      </c>
      <c r="B50" s="34" t="s">
        <v>1383</v>
      </c>
      <c r="C50" s="34" t="s">
        <v>1409</v>
      </c>
      <c r="D50" s="205" t="s">
        <v>1692</v>
      </c>
      <c r="E50" s="205"/>
      <c r="F50" s="206">
        <f>SUM(F51:F54)</f>
        <v>1247</v>
      </c>
      <c r="G50" s="259">
        <v>1</v>
      </c>
      <c r="H50" s="259">
        <v>1</v>
      </c>
      <c r="I50" s="264" t="s">
        <v>1995</v>
      </c>
      <c r="J50" s="138" t="s">
        <v>1652</v>
      </c>
      <c r="K50" s="27" t="s">
        <v>221</v>
      </c>
      <c r="L50" s="235" t="s">
        <v>1552</v>
      </c>
    </row>
    <row r="51" spans="1:12" x14ac:dyDescent="0.2">
      <c r="A51" s="20"/>
      <c r="B51" s="20"/>
      <c r="C51" s="20"/>
      <c r="D51" s="132" t="s">
        <v>1692</v>
      </c>
      <c r="E51" s="132" t="s">
        <v>1693</v>
      </c>
      <c r="F51" s="133">
        <v>454</v>
      </c>
      <c r="G51" s="267"/>
      <c r="H51" s="267"/>
      <c r="I51" s="22"/>
      <c r="J51" s="139"/>
      <c r="K51" s="25"/>
    </row>
    <row r="52" spans="1:12" x14ac:dyDescent="0.2">
      <c r="A52" s="20"/>
      <c r="B52" s="20"/>
      <c r="C52" s="20"/>
      <c r="D52" s="132" t="s">
        <v>1692</v>
      </c>
      <c r="E52" s="132" t="s">
        <v>1694</v>
      </c>
      <c r="F52" s="133">
        <v>405</v>
      </c>
      <c r="G52" s="267"/>
      <c r="H52" s="267"/>
      <c r="I52" s="22"/>
      <c r="J52" s="139"/>
      <c r="K52" s="25"/>
    </row>
    <row r="53" spans="1:12" x14ac:dyDescent="0.2">
      <c r="A53" s="20"/>
      <c r="B53" s="20"/>
      <c r="C53" s="20"/>
      <c r="D53" s="132" t="s">
        <v>1692</v>
      </c>
      <c r="E53" s="132" t="s">
        <v>1695</v>
      </c>
      <c r="F53" s="133">
        <v>237</v>
      </c>
      <c r="G53" s="267"/>
      <c r="H53" s="267"/>
      <c r="I53" s="22"/>
      <c r="J53" s="139"/>
      <c r="K53" s="25"/>
    </row>
    <row r="54" spans="1:12" x14ac:dyDescent="0.2">
      <c r="A54" s="20"/>
      <c r="B54" s="20"/>
      <c r="C54" s="20"/>
      <c r="D54" s="132" t="s">
        <v>1692</v>
      </c>
      <c r="E54" s="132" t="s">
        <v>1696</v>
      </c>
      <c r="F54" s="133">
        <v>151</v>
      </c>
      <c r="G54" s="267"/>
      <c r="H54" s="267"/>
      <c r="I54" s="22"/>
      <c r="J54" s="139"/>
      <c r="K54" s="25"/>
    </row>
    <row r="55" spans="1:12" x14ac:dyDescent="0.2">
      <c r="A55" s="34">
        <v>11</v>
      </c>
      <c r="B55" s="34" t="s">
        <v>1383</v>
      </c>
      <c r="C55" s="34" t="s">
        <v>1409</v>
      </c>
      <c r="D55" s="205" t="s">
        <v>1416</v>
      </c>
      <c r="E55" s="205"/>
      <c r="F55" s="206">
        <f>SUM(F56:F57)</f>
        <v>451</v>
      </c>
      <c r="G55" s="259">
        <v>1</v>
      </c>
      <c r="H55" s="259">
        <v>1</v>
      </c>
      <c r="I55" s="260" t="s">
        <v>1975</v>
      </c>
      <c r="J55" s="138" t="s">
        <v>1645</v>
      </c>
      <c r="K55" s="27" t="s">
        <v>37</v>
      </c>
      <c r="L55" s="235" t="s">
        <v>273</v>
      </c>
    </row>
    <row r="56" spans="1:12" x14ac:dyDescent="0.2">
      <c r="A56" s="20"/>
      <c r="B56" s="20"/>
      <c r="C56" s="20"/>
      <c r="D56" s="132" t="s">
        <v>1416</v>
      </c>
      <c r="E56" s="132" t="s">
        <v>1416</v>
      </c>
      <c r="F56" s="133">
        <v>381</v>
      </c>
      <c r="G56" s="267"/>
      <c r="H56" s="267"/>
      <c r="I56" s="22"/>
      <c r="J56" s="139"/>
      <c r="K56" s="25"/>
    </row>
    <row r="57" spans="1:12" x14ac:dyDescent="0.2">
      <c r="A57" s="20"/>
      <c r="B57" s="20"/>
      <c r="C57" s="20"/>
      <c r="D57" s="132" t="s">
        <v>1416</v>
      </c>
      <c r="E57" s="132" t="s">
        <v>1417</v>
      </c>
      <c r="F57" s="133">
        <v>70</v>
      </c>
      <c r="G57" s="267"/>
      <c r="H57" s="267"/>
      <c r="I57" s="22"/>
      <c r="J57" s="139"/>
      <c r="K57" s="25"/>
    </row>
    <row r="58" spans="1:12" x14ac:dyDescent="0.2">
      <c r="A58" s="34">
        <v>12</v>
      </c>
      <c r="B58" s="34" t="s">
        <v>1383</v>
      </c>
      <c r="C58" s="34" t="s">
        <v>1409</v>
      </c>
      <c r="D58" s="205" t="s">
        <v>1689</v>
      </c>
      <c r="E58" s="205"/>
      <c r="F58" s="206">
        <f>SUM(F59:F61)</f>
        <v>1538</v>
      </c>
      <c r="G58" s="259">
        <v>1</v>
      </c>
      <c r="H58" s="259">
        <v>1</v>
      </c>
      <c r="I58" s="260" t="s">
        <v>1984</v>
      </c>
      <c r="J58" s="138" t="s">
        <v>1652</v>
      </c>
      <c r="K58" s="27" t="s">
        <v>221</v>
      </c>
      <c r="L58" s="235" t="s">
        <v>1534</v>
      </c>
    </row>
    <row r="59" spans="1:12" x14ac:dyDescent="0.2">
      <c r="A59" s="20"/>
      <c r="B59" s="20"/>
      <c r="C59" s="20"/>
      <c r="D59" s="132" t="s">
        <v>1689</v>
      </c>
      <c r="E59" s="132" t="s">
        <v>1689</v>
      </c>
      <c r="F59" s="133">
        <v>1033</v>
      </c>
      <c r="G59" s="267"/>
      <c r="H59" s="267"/>
      <c r="I59" s="22"/>
      <c r="J59" s="139"/>
      <c r="K59" s="25"/>
    </row>
    <row r="60" spans="1:12" x14ac:dyDescent="0.2">
      <c r="A60" s="20"/>
      <c r="B60" s="20"/>
      <c r="C60" s="20"/>
      <c r="D60" s="132" t="s">
        <v>1689</v>
      </c>
      <c r="E60" s="132" t="s">
        <v>1690</v>
      </c>
      <c r="F60" s="133">
        <v>278</v>
      </c>
      <c r="G60" s="267"/>
      <c r="H60" s="267"/>
      <c r="I60" s="22"/>
      <c r="J60" s="139"/>
      <c r="K60" s="25"/>
    </row>
    <row r="61" spans="1:12" x14ac:dyDescent="0.2">
      <c r="A61" s="20"/>
      <c r="B61" s="20"/>
      <c r="C61" s="20"/>
      <c r="D61" s="132" t="s">
        <v>1689</v>
      </c>
      <c r="E61" s="132" t="s">
        <v>1691</v>
      </c>
      <c r="F61" s="133">
        <v>227</v>
      </c>
      <c r="G61" s="267"/>
      <c r="H61" s="267"/>
      <c r="I61" s="22"/>
      <c r="J61" s="139"/>
      <c r="K61" s="25"/>
    </row>
    <row r="62" spans="1:12" x14ac:dyDescent="0.2">
      <c r="A62" s="34">
        <v>13</v>
      </c>
      <c r="B62" s="34" t="s">
        <v>1383</v>
      </c>
      <c r="C62" s="34" t="s">
        <v>1409</v>
      </c>
      <c r="D62" s="205" t="s">
        <v>1413</v>
      </c>
      <c r="E62" s="205"/>
      <c r="F62" s="206">
        <f>SUM(F63:F65)</f>
        <v>1622</v>
      </c>
      <c r="G62" s="259">
        <v>2</v>
      </c>
      <c r="H62" s="259">
        <v>4</v>
      </c>
      <c r="I62" s="260"/>
      <c r="J62" s="138"/>
      <c r="K62" s="27"/>
      <c r="L62" s="235"/>
    </row>
    <row r="63" spans="1:12" x14ac:dyDescent="0.2">
      <c r="A63" s="20"/>
      <c r="B63" s="20"/>
      <c r="C63" s="20"/>
      <c r="D63" s="132" t="s">
        <v>1413</v>
      </c>
      <c r="E63" s="132" t="s">
        <v>1413</v>
      </c>
      <c r="F63" s="133">
        <v>660</v>
      </c>
      <c r="G63" s="267"/>
      <c r="H63" s="267"/>
      <c r="I63" s="261" t="s">
        <v>1974</v>
      </c>
      <c r="J63" s="165" t="s">
        <v>1645</v>
      </c>
      <c r="K63" s="17" t="s">
        <v>37</v>
      </c>
      <c r="L63" s="262" t="s">
        <v>1591</v>
      </c>
    </row>
    <row r="64" spans="1:12" x14ac:dyDescent="0.2">
      <c r="A64" s="20"/>
      <c r="B64" s="20"/>
      <c r="C64" s="20"/>
      <c r="D64" s="132" t="s">
        <v>1413</v>
      </c>
      <c r="E64" s="132" t="s">
        <v>1414</v>
      </c>
      <c r="F64" s="133">
        <v>707</v>
      </c>
      <c r="G64" s="267"/>
      <c r="H64" s="267"/>
      <c r="I64" s="22"/>
      <c r="J64" s="139"/>
      <c r="K64" s="25"/>
    </row>
    <row r="65" spans="1:13" x14ac:dyDescent="0.2">
      <c r="A65" s="20"/>
      <c r="B65" s="20"/>
      <c r="C65" s="20"/>
      <c r="D65" s="132" t="s">
        <v>1413</v>
      </c>
      <c r="E65" s="132" t="s">
        <v>1415</v>
      </c>
      <c r="F65" s="133">
        <v>255</v>
      </c>
      <c r="G65" s="267"/>
      <c r="H65" s="267"/>
      <c r="I65" s="272" t="s">
        <v>1973</v>
      </c>
      <c r="J65" s="165" t="s">
        <v>1645</v>
      </c>
      <c r="K65" s="18" t="s">
        <v>37</v>
      </c>
      <c r="L65" s="273" t="s">
        <v>1592</v>
      </c>
    </row>
    <row r="66" spans="1:13" s="56" customFormat="1" x14ac:dyDescent="0.2">
      <c r="A66" s="53">
        <v>14</v>
      </c>
      <c r="B66" s="53" t="s">
        <v>1383</v>
      </c>
      <c r="C66" s="53" t="s">
        <v>1418</v>
      </c>
      <c r="D66" s="143" t="s">
        <v>1419</v>
      </c>
      <c r="E66" s="143"/>
      <c r="F66" s="144">
        <f>SUM(F67:F72)</f>
        <v>2279</v>
      </c>
      <c r="G66" s="263">
        <v>2</v>
      </c>
      <c r="H66" s="263">
        <v>3</v>
      </c>
      <c r="I66" s="78" t="s">
        <v>1972</v>
      </c>
      <c r="J66" s="54" t="s">
        <v>1645</v>
      </c>
      <c r="K66" s="55" t="s">
        <v>37</v>
      </c>
      <c r="L66" s="69" t="s">
        <v>1593</v>
      </c>
    </row>
    <row r="67" spans="1:13" s="56" customFormat="1" x14ac:dyDescent="0.2">
      <c r="A67" s="57"/>
      <c r="B67" s="57"/>
      <c r="C67" s="57"/>
      <c r="D67" s="112" t="s">
        <v>1419</v>
      </c>
      <c r="E67" s="108" t="s">
        <v>1419</v>
      </c>
      <c r="F67" s="88">
        <v>1165</v>
      </c>
      <c r="G67" s="269"/>
      <c r="H67" s="269"/>
      <c r="I67" s="85"/>
      <c r="J67" s="59"/>
      <c r="K67" s="130"/>
      <c r="M67" s="56" t="s">
        <v>572</v>
      </c>
    </row>
    <row r="68" spans="1:13" s="56" customFormat="1" x14ac:dyDescent="0.2">
      <c r="A68" s="57"/>
      <c r="B68" s="57"/>
      <c r="C68" s="57"/>
      <c r="D68" s="112" t="s">
        <v>1419</v>
      </c>
      <c r="E68" s="108" t="s">
        <v>1420</v>
      </c>
      <c r="F68" s="88">
        <v>137</v>
      </c>
      <c r="G68" s="269"/>
      <c r="H68" s="269"/>
      <c r="I68" s="85"/>
      <c r="J68" s="59"/>
      <c r="K68" s="130"/>
    </row>
    <row r="69" spans="1:13" s="56" customFormat="1" x14ac:dyDescent="0.2">
      <c r="A69" s="57"/>
      <c r="B69" s="57"/>
      <c r="C69" s="57"/>
      <c r="D69" s="112" t="s">
        <v>1419</v>
      </c>
      <c r="E69" s="108" t="s">
        <v>1421</v>
      </c>
      <c r="F69" s="88">
        <v>249</v>
      </c>
      <c r="G69" s="269"/>
      <c r="H69" s="269"/>
      <c r="I69" s="85"/>
      <c r="J69" s="59"/>
      <c r="K69" s="130"/>
    </row>
    <row r="70" spans="1:13" s="56" customFormat="1" x14ac:dyDescent="0.2">
      <c r="A70" s="57"/>
      <c r="B70" s="57"/>
      <c r="C70" s="57"/>
      <c r="D70" s="112" t="s">
        <v>1419</v>
      </c>
      <c r="E70" s="108" t="s">
        <v>1422</v>
      </c>
      <c r="F70" s="88">
        <v>393</v>
      </c>
      <c r="G70" s="269"/>
      <c r="H70" s="269"/>
      <c r="I70" s="85"/>
      <c r="J70" s="59"/>
      <c r="K70" s="130"/>
    </row>
    <row r="71" spans="1:13" s="56" customFormat="1" x14ac:dyDescent="0.2">
      <c r="A71" s="57"/>
      <c r="B71" s="57"/>
      <c r="C71" s="57"/>
      <c r="D71" s="112" t="s">
        <v>1419</v>
      </c>
      <c r="E71" s="112" t="s">
        <v>1423</v>
      </c>
      <c r="F71" s="88">
        <v>66</v>
      </c>
      <c r="G71" s="269"/>
      <c r="H71" s="269"/>
      <c r="I71" s="85"/>
      <c r="J71" s="59"/>
      <c r="K71" s="130"/>
    </row>
    <row r="72" spans="1:13" s="56" customFormat="1" x14ac:dyDescent="0.2">
      <c r="A72" s="57"/>
      <c r="B72" s="57"/>
      <c r="C72" s="57"/>
      <c r="D72" s="112" t="s">
        <v>1419</v>
      </c>
      <c r="E72" s="112" t="s">
        <v>1424</v>
      </c>
      <c r="F72" s="88">
        <v>269</v>
      </c>
      <c r="G72" s="269"/>
      <c r="H72" s="269"/>
      <c r="I72" s="85"/>
      <c r="J72" s="59"/>
      <c r="K72" s="130"/>
    </row>
    <row r="73" spans="1:13" ht="29.25" customHeight="1" x14ac:dyDescent="0.2">
      <c r="A73" s="34">
        <v>15</v>
      </c>
      <c r="B73" s="34" t="s">
        <v>1383</v>
      </c>
      <c r="C73" s="34" t="s">
        <v>1418</v>
      </c>
      <c r="D73" s="205" t="s">
        <v>1697</v>
      </c>
      <c r="E73" s="205"/>
      <c r="F73" s="206">
        <f>SUM(F74:F77)</f>
        <v>3164</v>
      </c>
      <c r="G73" s="259">
        <v>2</v>
      </c>
      <c r="H73" s="259">
        <v>2</v>
      </c>
      <c r="I73" s="260"/>
      <c r="J73" s="138"/>
      <c r="K73" s="27"/>
      <c r="L73" s="235"/>
    </row>
    <row r="74" spans="1:13" x14ac:dyDescent="0.2">
      <c r="A74" s="20"/>
      <c r="B74" s="20"/>
      <c r="C74" s="20"/>
      <c r="D74" s="132" t="s">
        <v>1697</v>
      </c>
      <c r="E74" s="132" t="s">
        <v>1698</v>
      </c>
      <c r="F74" s="133">
        <v>990</v>
      </c>
      <c r="G74" s="267"/>
      <c r="H74" s="267"/>
      <c r="I74" s="261" t="s">
        <v>1970</v>
      </c>
      <c r="J74" s="165" t="s">
        <v>1645</v>
      </c>
      <c r="K74" s="17" t="s">
        <v>221</v>
      </c>
      <c r="L74" s="262" t="s">
        <v>273</v>
      </c>
    </row>
    <row r="75" spans="1:13" x14ac:dyDescent="0.2">
      <c r="A75" s="20"/>
      <c r="B75" s="20"/>
      <c r="C75" s="20"/>
      <c r="D75" s="132" t="s">
        <v>1697</v>
      </c>
      <c r="E75" s="132" t="s">
        <v>1699</v>
      </c>
      <c r="F75" s="133">
        <v>1098</v>
      </c>
      <c r="G75" s="267"/>
      <c r="H75" s="267"/>
      <c r="I75" s="22"/>
      <c r="J75" s="139"/>
      <c r="K75" s="25"/>
    </row>
    <row r="76" spans="1:13" x14ac:dyDescent="0.2">
      <c r="A76" s="20"/>
      <c r="B76" s="20"/>
      <c r="C76" s="20"/>
      <c r="D76" s="132" t="s">
        <v>1697</v>
      </c>
      <c r="E76" s="132" t="s">
        <v>1700</v>
      </c>
      <c r="F76" s="133">
        <v>543</v>
      </c>
      <c r="G76" s="267"/>
      <c r="H76" s="267"/>
      <c r="I76" s="261" t="s">
        <v>1971</v>
      </c>
      <c r="J76" s="165" t="s">
        <v>1645</v>
      </c>
      <c r="K76" s="17" t="s">
        <v>221</v>
      </c>
      <c r="L76" s="262" t="s">
        <v>273</v>
      </c>
    </row>
    <row r="77" spans="1:13" x14ac:dyDescent="0.2">
      <c r="A77" s="20"/>
      <c r="B77" s="20"/>
      <c r="C77" s="20"/>
      <c r="D77" s="132" t="s">
        <v>1697</v>
      </c>
      <c r="E77" s="132" t="s">
        <v>1701</v>
      </c>
      <c r="F77" s="133">
        <v>533</v>
      </c>
      <c r="G77" s="267"/>
      <c r="H77" s="267"/>
      <c r="I77" s="22"/>
      <c r="J77" s="139"/>
      <c r="K77" s="25"/>
    </row>
    <row r="78" spans="1:13" s="56" customFormat="1" x14ac:dyDescent="0.2">
      <c r="A78" s="53">
        <v>16</v>
      </c>
      <c r="B78" s="53" t="s">
        <v>1383</v>
      </c>
      <c r="C78" s="53" t="s">
        <v>1418</v>
      </c>
      <c r="D78" s="143" t="s">
        <v>1435</v>
      </c>
      <c r="E78" s="143"/>
      <c r="F78" s="144">
        <f>SUM(F79:F81)</f>
        <v>2437</v>
      </c>
      <c r="G78" s="263">
        <v>2</v>
      </c>
      <c r="H78" s="263">
        <v>3</v>
      </c>
      <c r="I78" s="78"/>
      <c r="J78" s="54"/>
      <c r="K78" s="55"/>
      <c r="L78" s="69"/>
    </row>
    <row r="79" spans="1:13" s="56" customFormat="1" x14ac:dyDescent="0.2">
      <c r="A79" s="57"/>
      <c r="B79" s="57"/>
      <c r="C79" s="57"/>
      <c r="D79" s="112" t="s">
        <v>1435</v>
      </c>
      <c r="E79" s="112" t="s">
        <v>1435</v>
      </c>
      <c r="F79" s="88">
        <v>1691</v>
      </c>
      <c r="G79" s="269"/>
      <c r="H79" s="269"/>
      <c r="I79" s="85"/>
      <c r="J79" s="59"/>
      <c r="K79" s="130"/>
    </row>
    <row r="80" spans="1:13" s="56" customFormat="1" x14ac:dyDescent="0.2">
      <c r="A80" s="57"/>
      <c r="B80" s="57"/>
      <c r="C80" s="57"/>
      <c r="D80" s="112" t="s">
        <v>1435</v>
      </c>
      <c r="E80" s="112" t="s">
        <v>1436</v>
      </c>
      <c r="F80" s="88">
        <v>491</v>
      </c>
      <c r="G80" s="269"/>
      <c r="H80" s="269"/>
      <c r="I80" s="79" t="s">
        <v>1969</v>
      </c>
      <c r="J80" s="63" t="s">
        <v>1645</v>
      </c>
      <c r="K80" s="266" t="s">
        <v>338</v>
      </c>
      <c r="L80" s="75" t="s">
        <v>339</v>
      </c>
    </row>
    <row r="81" spans="1:12" s="56" customFormat="1" x14ac:dyDescent="0.2">
      <c r="A81" s="57"/>
      <c r="B81" s="57"/>
      <c r="C81" s="57"/>
      <c r="D81" s="112" t="s">
        <v>1435</v>
      </c>
      <c r="E81" s="112" t="s">
        <v>1437</v>
      </c>
      <c r="F81" s="88">
        <v>255</v>
      </c>
      <c r="G81" s="269"/>
      <c r="H81" s="269"/>
      <c r="I81" s="85"/>
      <c r="J81" s="59"/>
      <c r="K81" s="130"/>
    </row>
    <row r="82" spans="1:12" s="56" customFormat="1" x14ac:dyDescent="0.2">
      <c r="A82" s="53">
        <v>17</v>
      </c>
      <c r="B82" s="53" t="s">
        <v>1383</v>
      </c>
      <c r="C82" s="53" t="s">
        <v>1418</v>
      </c>
      <c r="D82" s="143" t="s">
        <v>1431</v>
      </c>
      <c r="E82" s="143"/>
      <c r="F82" s="144">
        <f>SUM(F83:F86)</f>
        <v>3323</v>
      </c>
      <c r="G82" s="263">
        <v>3</v>
      </c>
      <c r="H82" s="263">
        <v>3</v>
      </c>
      <c r="I82" s="78"/>
      <c r="J82" s="54"/>
      <c r="K82" s="55"/>
      <c r="L82" s="69"/>
    </row>
    <row r="83" spans="1:12" s="56" customFormat="1" x14ac:dyDescent="0.2">
      <c r="A83" s="57"/>
      <c r="B83" s="57"/>
      <c r="C83" s="57"/>
      <c r="D83" s="108" t="s">
        <v>1431</v>
      </c>
      <c r="E83" s="108" t="s">
        <v>1431</v>
      </c>
      <c r="F83" s="109">
        <v>1516</v>
      </c>
      <c r="G83" s="270"/>
      <c r="H83" s="270"/>
      <c r="I83" s="129" t="s">
        <v>1985</v>
      </c>
      <c r="J83" s="63" t="s">
        <v>1652</v>
      </c>
      <c r="K83" s="244" t="s">
        <v>221</v>
      </c>
      <c r="L83" s="274" t="s">
        <v>1550</v>
      </c>
    </row>
    <row r="84" spans="1:12" s="56" customFormat="1" x14ac:dyDescent="0.2">
      <c r="A84" s="57"/>
      <c r="B84" s="57"/>
      <c r="C84" s="57"/>
      <c r="D84" s="108" t="s">
        <v>1431</v>
      </c>
      <c r="E84" s="108" t="s">
        <v>1432</v>
      </c>
      <c r="F84" s="109">
        <v>643</v>
      </c>
      <c r="G84" s="270"/>
      <c r="H84" s="270"/>
      <c r="I84" s="129" t="s">
        <v>1968</v>
      </c>
      <c r="J84" s="63" t="s">
        <v>1645</v>
      </c>
      <c r="K84" s="266" t="s">
        <v>338</v>
      </c>
      <c r="L84" s="274" t="s">
        <v>339</v>
      </c>
    </row>
    <row r="85" spans="1:12" s="56" customFormat="1" x14ac:dyDescent="0.2">
      <c r="A85" s="57"/>
      <c r="B85" s="57"/>
      <c r="C85" s="57"/>
      <c r="D85" s="112" t="s">
        <v>1431</v>
      </c>
      <c r="E85" s="112" t="s">
        <v>1433</v>
      </c>
      <c r="F85" s="88">
        <v>763</v>
      </c>
      <c r="G85" s="269"/>
      <c r="H85" s="269"/>
      <c r="I85" s="85"/>
      <c r="J85" s="59"/>
      <c r="K85" s="130"/>
    </row>
    <row r="86" spans="1:12" s="56" customFormat="1" x14ac:dyDescent="0.2">
      <c r="A86" s="57"/>
      <c r="B86" s="57"/>
      <c r="C86" s="57"/>
      <c r="D86" s="112" t="s">
        <v>1431</v>
      </c>
      <c r="E86" s="112" t="s">
        <v>1434</v>
      </c>
      <c r="F86" s="88">
        <v>401</v>
      </c>
      <c r="G86" s="269"/>
      <c r="H86" s="269"/>
      <c r="I86" s="85"/>
      <c r="J86" s="59"/>
      <c r="K86" s="130"/>
    </row>
    <row r="87" spans="1:12" x14ac:dyDescent="0.2">
      <c r="A87" s="34">
        <v>18</v>
      </c>
      <c r="B87" s="34" t="s">
        <v>1383</v>
      </c>
      <c r="C87" s="34" t="s">
        <v>1418</v>
      </c>
      <c r="D87" s="205" t="s">
        <v>1702</v>
      </c>
      <c r="E87" s="205"/>
      <c r="F87" s="206">
        <f>SUM(F88:F91)</f>
        <v>1726</v>
      </c>
      <c r="G87" s="259">
        <v>2</v>
      </c>
      <c r="H87" s="259">
        <v>3</v>
      </c>
      <c r="I87" s="260"/>
      <c r="J87" s="138"/>
      <c r="K87" s="27"/>
      <c r="L87" s="235"/>
    </row>
    <row r="88" spans="1:12" x14ac:dyDescent="0.2">
      <c r="A88" s="20"/>
      <c r="B88" s="20"/>
      <c r="C88" s="20"/>
      <c r="D88" s="132" t="s">
        <v>1703</v>
      </c>
      <c r="E88" s="132" t="s">
        <v>1703</v>
      </c>
      <c r="F88" s="133">
        <v>136</v>
      </c>
      <c r="G88" s="267"/>
      <c r="H88" s="267"/>
      <c r="I88" s="261" t="s">
        <v>1967</v>
      </c>
      <c r="J88" s="165" t="s">
        <v>1645</v>
      </c>
      <c r="K88" s="17" t="s">
        <v>221</v>
      </c>
      <c r="L88" s="262" t="s">
        <v>273</v>
      </c>
    </row>
    <row r="89" spans="1:12" x14ac:dyDescent="0.2">
      <c r="A89" s="20"/>
      <c r="B89" s="20"/>
      <c r="C89" s="20"/>
      <c r="D89" s="132" t="s">
        <v>1703</v>
      </c>
      <c r="E89" s="132" t="s">
        <v>1704</v>
      </c>
      <c r="F89" s="133">
        <v>277</v>
      </c>
      <c r="G89" s="267"/>
      <c r="H89" s="275"/>
      <c r="I89" s="22"/>
      <c r="J89" s="139"/>
      <c r="K89" s="25"/>
    </row>
    <row r="90" spans="1:12" x14ac:dyDescent="0.2">
      <c r="A90" s="20"/>
      <c r="B90" s="20"/>
      <c r="C90" s="20"/>
      <c r="D90" s="132" t="s">
        <v>1705</v>
      </c>
      <c r="E90" s="132" t="s">
        <v>1705</v>
      </c>
      <c r="F90" s="133">
        <v>1176</v>
      </c>
      <c r="G90" s="267"/>
      <c r="H90" s="267"/>
      <c r="I90" s="22"/>
      <c r="J90" s="139"/>
      <c r="K90" s="25"/>
    </row>
    <row r="91" spans="1:12" x14ac:dyDescent="0.2">
      <c r="A91" s="20"/>
      <c r="B91" s="20"/>
      <c r="C91" s="20"/>
      <c r="D91" s="132" t="s">
        <v>1705</v>
      </c>
      <c r="E91" s="132" t="s">
        <v>1706</v>
      </c>
      <c r="F91" s="133">
        <v>137</v>
      </c>
      <c r="G91" s="267"/>
      <c r="H91" s="267"/>
      <c r="I91" s="22"/>
      <c r="J91" s="139"/>
      <c r="K91" s="25"/>
    </row>
    <row r="92" spans="1:12" x14ac:dyDescent="0.2">
      <c r="A92" s="34">
        <v>19</v>
      </c>
      <c r="B92" s="34" t="s">
        <v>1383</v>
      </c>
      <c r="C92" s="34" t="s">
        <v>1418</v>
      </c>
      <c r="D92" s="205" t="s">
        <v>1425</v>
      </c>
      <c r="E92" s="205"/>
      <c r="F92" s="206">
        <f>SUM(F93:F95)</f>
        <v>2043</v>
      </c>
      <c r="G92" s="259">
        <v>2</v>
      </c>
      <c r="H92" s="259">
        <v>3</v>
      </c>
      <c r="I92" s="260"/>
      <c r="J92" s="138"/>
      <c r="K92" s="27"/>
      <c r="L92" s="235"/>
    </row>
    <row r="93" spans="1:12" x14ac:dyDescent="0.2">
      <c r="A93" s="20"/>
      <c r="B93" s="20"/>
      <c r="C93" s="20"/>
      <c r="D93" s="132" t="s">
        <v>1425</v>
      </c>
      <c r="E93" s="132" t="s">
        <v>1426</v>
      </c>
      <c r="F93" s="133">
        <v>1233</v>
      </c>
      <c r="G93" s="267"/>
      <c r="H93" s="267"/>
      <c r="I93" s="260" t="s">
        <v>1966</v>
      </c>
      <c r="J93" s="138" t="s">
        <v>1645</v>
      </c>
      <c r="K93" s="266" t="s">
        <v>338</v>
      </c>
      <c r="L93" s="235" t="s">
        <v>339</v>
      </c>
    </row>
    <row r="94" spans="1:12" x14ac:dyDescent="0.2">
      <c r="A94" s="20"/>
      <c r="B94" s="20"/>
      <c r="C94" s="20"/>
      <c r="D94" s="132" t="s">
        <v>1425</v>
      </c>
      <c r="E94" s="132" t="s">
        <v>1427</v>
      </c>
      <c r="F94" s="133">
        <v>256</v>
      </c>
      <c r="G94" s="267"/>
      <c r="H94" s="267"/>
      <c r="I94" s="22"/>
      <c r="J94" s="139"/>
      <c r="K94" s="25"/>
    </row>
    <row r="95" spans="1:12" x14ac:dyDescent="0.2">
      <c r="A95" s="20"/>
      <c r="B95" s="20"/>
      <c r="C95" s="20"/>
      <c r="D95" s="132" t="s">
        <v>1425</v>
      </c>
      <c r="E95" s="132" t="s">
        <v>1428</v>
      </c>
      <c r="F95" s="133">
        <v>554</v>
      </c>
      <c r="G95" s="267"/>
      <c r="H95" s="267"/>
      <c r="I95" s="272" t="s">
        <v>1965</v>
      </c>
      <c r="J95" s="165" t="s">
        <v>1645</v>
      </c>
      <c r="K95" s="18" t="s">
        <v>37</v>
      </c>
      <c r="L95" s="273" t="s">
        <v>1593</v>
      </c>
    </row>
    <row r="96" spans="1:12" x14ac:dyDescent="0.2">
      <c r="A96" s="34">
        <v>20</v>
      </c>
      <c r="B96" s="34" t="s">
        <v>1383</v>
      </c>
      <c r="C96" s="34" t="s">
        <v>1418</v>
      </c>
      <c r="D96" s="205" t="s">
        <v>1429</v>
      </c>
      <c r="E96" s="205"/>
      <c r="F96" s="206">
        <f>SUM(F97:F98)</f>
        <v>875</v>
      </c>
      <c r="G96" s="259">
        <v>1</v>
      </c>
      <c r="H96" s="259">
        <v>2</v>
      </c>
      <c r="I96" s="260" t="s">
        <v>1964</v>
      </c>
      <c r="J96" s="138" t="s">
        <v>1645</v>
      </c>
      <c r="K96" s="27" t="s">
        <v>37</v>
      </c>
      <c r="L96" s="235" t="s">
        <v>1593</v>
      </c>
    </row>
    <row r="97" spans="1:12" x14ac:dyDescent="0.2">
      <c r="A97" s="20"/>
      <c r="B97" s="20"/>
      <c r="C97" s="20"/>
      <c r="D97" s="132" t="s">
        <v>1429</v>
      </c>
      <c r="E97" s="132" t="s">
        <v>1429</v>
      </c>
      <c r="F97" s="133">
        <v>784</v>
      </c>
      <c r="G97" s="267"/>
      <c r="H97" s="267"/>
      <c r="I97" s="22"/>
      <c r="J97" s="139"/>
      <c r="K97" s="25"/>
    </row>
    <row r="98" spans="1:12" x14ac:dyDescent="0.2">
      <c r="A98" s="20"/>
      <c r="B98" s="20"/>
      <c r="C98" s="20"/>
      <c r="D98" s="132" t="s">
        <v>1429</v>
      </c>
      <c r="E98" s="132" t="s">
        <v>1430</v>
      </c>
      <c r="F98" s="133">
        <v>91</v>
      </c>
      <c r="G98" s="267"/>
      <c r="H98" s="267"/>
      <c r="I98" s="22"/>
      <c r="J98" s="139"/>
      <c r="K98" s="25"/>
    </row>
    <row r="99" spans="1:12" s="37" customFormat="1" x14ac:dyDescent="0.2">
      <c r="A99" s="34">
        <v>21</v>
      </c>
      <c r="B99" s="34" t="s">
        <v>1383</v>
      </c>
      <c r="C99" s="34" t="s">
        <v>1438</v>
      </c>
      <c r="D99" s="205" t="s">
        <v>1707</v>
      </c>
      <c r="E99" s="205"/>
      <c r="F99" s="206">
        <f>SUM(F100:F101)</f>
        <v>410</v>
      </c>
      <c r="G99" s="259">
        <v>1</v>
      </c>
      <c r="H99" s="259">
        <v>2</v>
      </c>
      <c r="I99" s="260" t="s">
        <v>1996</v>
      </c>
      <c r="J99" s="138" t="s">
        <v>1645</v>
      </c>
      <c r="K99" s="27" t="s">
        <v>221</v>
      </c>
      <c r="L99" s="235" t="s">
        <v>269</v>
      </c>
    </row>
    <row r="100" spans="1:12" x14ac:dyDescent="0.2">
      <c r="A100" s="20"/>
      <c r="B100" s="20"/>
      <c r="C100" s="20"/>
      <c r="D100" s="132" t="s">
        <v>1707</v>
      </c>
      <c r="E100" s="132" t="s">
        <v>1707</v>
      </c>
      <c r="F100" s="133">
        <v>155</v>
      </c>
      <c r="G100" s="267"/>
      <c r="H100" s="267"/>
      <c r="I100" s="22"/>
      <c r="J100" s="139"/>
      <c r="K100" s="25"/>
    </row>
    <row r="101" spans="1:12" x14ac:dyDescent="0.2">
      <c r="A101" s="20"/>
      <c r="B101" s="20"/>
      <c r="C101" s="20"/>
      <c r="D101" s="132" t="s">
        <v>1707</v>
      </c>
      <c r="E101" s="132" t="s">
        <v>1708</v>
      </c>
      <c r="F101" s="133">
        <v>255</v>
      </c>
      <c r="G101" s="267"/>
      <c r="H101" s="267"/>
      <c r="I101" s="22"/>
      <c r="J101" s="139"/>
      <c r="K101" s="25"/>
    </row>
    <row r="102" spans="1:12" s="61" customFormat="1" x14ac:dyDescent="0.2">
      <c r="A102" s="53">
        <v>22</v>
      </c>
      <c r="B102" s="53" t="s">
        <v>1383</v>
      </c>
      <c r="C102" s="53" t="s">
        <v>1438</v>
      </c>
      <c r="D102" s="143" t="s">
        <v>1709</v>
      </c>
      <c r="E102" s="143"/>
      <c r="F102" s="144">
        <f>SUM(F103:F106)</f>
        <v>2062</v>
      </c>
      <c r="G102" s="263">
        <v>2</v>
      </c>
      <c r="H102" s="263">
        <v>3</v>
      </c>
      <c r="I102" s="78"/>
      <c r="J102" s="54"/>
      <c r="K102" s="55"/>
      <c r="L102" s="69"/>
    </row>
    <row r="103" spans="1:12" s="56" customFormat="1" x14ac:dyDescent="0.2">
      <c r="A103" s="57"/>
      <c r="B103" s="57"/>
      <c r="C103" s="57"/>
      <c r="D103" s="112" t="s">
        <v>1709</v>
      </c>
      <c r="E103" s="112" t="s">
        <v>1709</v>
      </c>
      <c r="F103" s="88">
        <v>712</v>
      </c>
      <c r="G103" s="269"/>
      <c r="H103" s="269"/>
      <c r="I103" s="85"/>
      <c r="J103" s="59"/>
      <c r="K103" s="130"/>
    </row>
    <row r="104" spans="1:12" s="56" customFormat="1" x14ac:dyDescent="0.2">
      <c r="A104" s="57"/>
      <c r="B104" s="57"/>
      <c r="C104" s="57"/>
      <c r="D104" s="112" t="s">
        <v>1709</v>
      </c>
      <c r="E104" s="112" t="s">
        <v>1710</v>
      </c>
      <c r="F104" s="88">
        <v>429</v>
      </c>
      <c r="G104" s="269"/>
      <c r="H104" s="269"/>
      <c r="I104" s="79" t="s">
        <v>1986</v>
      </c>
      <c r="J104" s="63" t="s">
        <v>1652</v>
      </c>
      <c r="K104" s="64" t="s">
        <v>221</v>
      </c>
      <c r="L104" s="75" t="s">
        <v>1550</v>
      </c>
    </row>
    <row r="105" spans="1:12" s="56" customFormat="1" x14ac:dyDescent="0.2">
      <c r="A105" s="57"/>
      <c r="B105" s="57"/>
      <c r="C105" s="57"/>
      <c r="D105" s="112" t="s">
        <v>1709</v>
      </c>
      <c r="E105" s="112" t="s">
        <v>1711</v>
      </c>
      <c r="F105" s="88">
        <v>176</v>
      </c>
      <c r="G105" s="269"/>
      <c r="H105" s="269"/>
      <c r="I105" s="85"/>
      <c r="J105" s="59"/>
      <c r="K105" s="130"/>
    </row>
    <row r="106" spans="1:12" s="56" customFormat="1" x14ac:dyDescent="0.2">
      <c r="A106" s="57"/>
      <c r="B106" s="57"/>
      <c r="C106" s="57"/>
      <c r="D106" s="112" t="s">
        <v>1709</v>
      </c>
      <c r="E106" s="112" t="s">
        <v>1712</v>
      </c>
      <c r="F106" s="88">
        <v>745</v>
      </c>
      <c r="G106" s="269"/>
      <c r="H106" s="269"/>
      <c r="I106" s="85"/>
      <c r="J106" s="59"/>
      <c r="K106" s="130"/>
    </row>
    <row r="107" spans="1:12" s="61" customFormat="1" x14ac:dyDescent="0.2">
      <c r="A107" s="53">
        <v>23</v>
      </c>
      <c r="B107" s="53" t="s">
        <v>1383</v>
      </c>
      <c r="C107" s="53" t="s">
        <v>1438</v>
      </c>
      <c r="D107" s="143" t="s">
        <v>1713</v>
      </c>
      <c r="E107" s="143"/>
      <c r="F107" s="144">
        <f>SUM(F108:F113)</f>
        <v>2944</v>
      </c>
      <c r="G107" s="263">
        <v>2</v>
      </c>
      <c r="H107" s="263">
        <v>3</v>
      </c>
      <c r="I107" s="78" t="s">
        <v>1963</v>
      </c>
      <c r="J107" s="54" t="s">
        <v>1645</v>
      </c>
      <c r="K107" s="55" t="s">
        <v>221</v>
      </c>
      <c r="L107" s="69" t="s">
        <v>1550</v>
      </c>
    </row>
    <row r="108" spans="1:12" s="56" customFormat="1" x14ac:dyDescent="0.2">
      <c r="A108" s="57"/>
      <c r="B108" s="57"/>
      <c r="C108" s="57"/>
      <c r="D108" s="112" t="s">
        <v>1713</v>
      </c>
      <c r="E108" s="112" t="s">
        <v>1713</v>
      </c>
      <c r="F108" s="88">
        <v>1527</v>
      </c>
      <c r="G108" s="269"/>
      <c r="H108" s="269"/>
      <c r="I108" s="85"/>
      <c r="J108" s="59"/>
      <c r="K108" s="130"/>
    </row>
    <row r="109" spans="1:12" s="56" customFormat="1" x14ac:dyDescent="0.2">
      <c r="A109" s="57"/>
      <c r="B109" s="57"/>
      <c r="C109" s="57"/>
      <c r="D109" s="112" t="s">
        <v>1713</v>
      </c>
      <c r="E109" s="112" t="s">
        <v>1714</v>
      </c>
      <c r="F109" s="88">
        <v>93</v>
      </c>
      <c r="G109" s="269"/>
      <c r="H109" s="269"/>
      <c r="I109" s="85"/>
      <c r="J109" s="59"/>
      <c r="K109" s="130"/>
    </row>
    <row r="110" spans="1:12" s="56" customFormat="1" x14ac:dyDescent="0.2">
      <c r="A110" s="57"/>
      <c r="B110" s="57"/>
      <c r="C110" s="57"/>
      <c r="D110" s="112" t="s">
        <v>1713</v>
      </c>
      <c r="E110" s="112" t="s">
        <v>1715</v>
      </c>
      <c r="F110" s="88">
        <v>118</v>
      </c>
      <c r="G110" s="269"/>
      <c r="H110" s="269"/>
      <c r="I110" s="85"/>
      <c r="J110" s="59"/>
      <c r="K110" s="130"/>
    </row>
    <row r="111" spans="1:12" s="56" customFormat="1" x14ac:dyDescent="0.2">
      <c r="A111" s="57"/>
      <c r="B111" s="57"/>
      <c r="C111" s="57"/>
      <c r="D111" s="112" t="s">
        <v>1713</v>
      </c>
      <c r="E111" s="112" t="s">
        <v>1716</v>
      </c>
      <c r="F111" s="88">
        <v>251</v>
      </c>
      <c r="G111" s="269"/>
      <c r="H111" s="269"/>
      <c r="I111" s="85"/>
      <c r="J111" s="59"/>
      <c r="K111" s="130"/>
    </row>
    <row r="112" spans="1:12" s="56" customFormat="1" x14ac:dyDescent="0.2">
      <c r="A112" s="57"/>
      <c r="B112" s="57"/>
      <c r="C112" s="57"/>
      <c r="D112" s="112" t="s">
        <v>1713</v>
      </c>
      <c r="E112" s="112" t="s">
        <v>1717</v>
      </c>
      <c r="F112" s="88">
        <v>333</v>
      </c>
      <c r="G112" s="269"/>
      <c r="H112" s="269"/>
      <c r="I112" s="85"/>
      <c r="J112" s="59"/>
      <c r="K112" s="130"/>
    </row>
    <row r="113" spans="1:12" s="56" customFormat="1" x14ac:dyDescent="0.2">
      <c r="A113" s="57"/>
      <c r="B113" s="57"/>
      <c r="C113" s="57"/>
      <c r="D113" s="112" t="s">
        <v>1713</v>
      </c>
      <c r="E113" s="112" t="s">
        <v>1718</v>
      </c>
      <c r="F113" s="88">
        <v>622</v>
      </c>
      <c r="G113" s="269"/>
      <c r="H113" s="269"/>
      <c r="I113" s="85"/>
      <c r="J113" s="59"/>
      <c r="K113" s="130"/>
    </row>
    <row r="114" spans="1:12" s="37" customFormat="1" x14ac:dyDescent="0.2">
      <c r="A114" s="34">
        <v>24</v>
      </c>
      <c r="B114" s="34" t="s">
        <v>1383</v>
      </c>
      <c r="C114" s="34" t="s">
        <v>1438</v>
      </c>
      <c r="D114" s="205" t="s">
        <v>1719</v>
      </c>
      <c r="E114" s="205"/>
      <c r="F114" s="206">
        <f>SUM(F115:F118)</f>
        <v>839</v>
      </c>
      <c r="G114" s="259">
        <v>1</v>
      </c>
      <c r="H114" s="259">
        <v>1</v>
      </c>
      <c r="I114" s="260" t="s">
        <v>1997</v>
      </c>
      <c r="J114" s="138" t="s">
        <v>1645</v>
      </c>
      <c r="K114" s="27" t="s">
        <v>221</v>
      </c>
      <c r="L114" s="235" t="s">
        <v>269</v>
      </c>
    </row>
    <row r="115" spans="1:12" x14ac:dyDescent="0.2">
      <c r="A115" s="20"/>
      <c r="B115" s="20"/>
      <c r="C115" s="20"/>
      <c r="D115" s="132" t="s">
        <v>1719</v>
      </c>
      <c r="E115" s="132" t="s">
        <v>1719</v>
      </c>
      <c r="F115" s="133">
        <v>237</v>
      </c>
      <c r="G115" s="267"/>
      <c r="H115" s="267"/>
      <c r="I115" s="22"/>
      <c r="J115" s="139"/>
      <c r="K115" s="25"/>
    </row>
    <row r="116" spans="1:12" x14ac:dyDescent="0.2">
      <c r="A116" s="20"/>
      <c r="B116" s="20"/>
      <c r="C116" s="20"/>
      <c r="D116" s="132" t="s">
        <v>1719</v>
      </c>
      <c r="E116" s="132" t="s">
        <v>1720</v>
      </c>
      <c r="F116" s="133">
        <v>31</v>
      </c>
      <c r="G116" s="267"/>
      <c r="H116" s="267"/>
      <c r="I116" s="22"/>
      <c r="J116" s="139"/>
      <c r="K116" s="25"/>
    </row>
    <row r="117" spans="1:12" x14ac:dyDescent="0.2">
      <c r="A117" s="20"/>
      <c r="B117" s="20"/>
      <c r="C117" s="20"/>
      <c r="D117" s="132" t="s">
        <v>1719</v>
      </c>
      <c r="E117" s="132" t="s">
        <v>1721</v>
      </c>
      <c r="F117" s="133">
        <v>325</v>
      </c>
      <c r="G117" s="267"/>
      <c r="H117" s="267"/>
      <c r="I117" s="22"/>
      <c r="J117" s="139"/>
      <c r="K117" s="25"/>
    </row>
    <row r="118" spans="1:12" x14ac:dyDescent="0.2">
      <c r="A118" s="20"/>
      <c r="B118" s="20"/>
      <c r="C118" s="20"/>
      <c r="D118" s="132" t="s">
        <v>1719</v>
      </c>
      <c r="E118" s="132" t="s">
        <v>1722</v>
      </c>
      <c r="F118" s="133">
        <v>246</v>
      </c>
      <c r="G118" s="267"/>
      <c r="H118" s="267"/>
      <c r="I118" s="22"/>
      <c r="J118" s="139"/>
      <c r="K118" s="25"/>
    </row>
    <row r="119" spans="1:12" s="37" customFormat="1" x14ac:dyDescent="0.2">
      <c r="A119" s="34">
        <v>25</v>
      </c>
      <c r="B119" s="34" t="s">
        <v>1383</v>
      </c>
      <c r="C119" s="34" t="s">
        <v>1438</v>
      </c>
      <c r="D119" s="205" t="s">
        <v>1723</v>
      </c>
      <c r="E119" s="205" t="s">
        <v>1724</v>
      </c>
      <c r="F119" s="206">
        <v>406</v>
      </c>
      <c r="G119" s="259">
        <v>1</v>
      </c>
      <c r="H119" s="259">
        <v>1</v>
      </c>
      <c r="I119" s="260" t="s">
        <v>1962</v>
      </c>
      <c r="J119" s="138" t="s">
        <v>1645</v>
      </c>
      <c r="K119" s="27" t="s">
        <v>221</v>
      </c>
      <c r="L119" s="235" t="s">
        <v>1534</v>
      </c>
    </row>
    <row r="120" spans="1:12" s="37" customFormat="1" x14ac:dyDescent="0.2">
      <c r="A120" s="34">
        <v>26</v>
      </c>
      <c r="B120" s="34" t="s">
        <v>1383</v>
      </c>
      <c r="C120" s="34" t="s">
        <v>1438</v>
      </c>
      <c r="D120" s="205" t="s">
        <v>1725</v>
      </c>
      <c r="E120" s="205"/>
      <c r="F120" s="206">
        <f>SUM(F121:F122)</f>
        <v>775</v>
      </c>
      <c r="G120" s="259">
        <v>1</v>
      </c>
      <c r="H120" s="259">
        <v>2</v>
      </c>
      <c r="I120" s="260" t="s">
        <v>1987</v>
      </c>
      <c r="J120" s="138" t="s">
        <v>1652</v>
      </c>
      <c r="K120" s="27" t="s">
        <v>221</v>
      </c>
      <c r="L120" s="235" t="s">
        <v>269</v>
      </c>
    </row>
    <row r="121" spans="1:12" x14ac:dyDescent="0.2">
      <c r="A121" s="20"/>
      <c r="B121" s="20"/>
      <c r="C121" s="20"/>
      <c r="D121" s="132" t="s">
        <v>1725</v>
      </c>
      <c r="E121" s="132" t="s">
        <v>1725</v>
      </c>
      <c r="F121" s="133">
        <v>560</v>
      </c>
      <c r="G121" s="267"/>
      <c r="H121" s="267"/>
      <c r="I121" s="22"/>
      <c r="J121" s="139"/>
      <c r="K121" s="25"/>
    </row>
    <row r="122" spans="1:12" x14ac:dyDescent="0.2">
      <c r="A122" s="20"/>
      <c r="B122" s="20"/>
      <c r="C122" s="20"/>
      <c r="D122" s="132" t="s">
        <v>1725</v>
      </c>
      <c r="E122" s="132" t="s">
        <v>1726</v>
      </c>
      <c r="F122" s="133">
        <v>215</v>
      </c>
      <c r="G122" s="267"/>
      <c r="H122" s="267"/>
      <c r="I122" s="22"/>
      <c r="J122" s="139"/>
      <c r="K122" s="25"/>
    </row>
    <row r="123" spans="1:12" s="37" customFormat="1" x14ac:dyDescent="0.2">
      <c r="A123" s="34">
        <v>27</v>
      </c>
      <c r="B123" s="34" t="s">
        <v>1383</v>
      </c>
      <c r="C123" s="34" t="s">
        <v>1438</v>
      </c>
      <c r="D123" s="205" t="s">
        <v>1727</v>
      </c>
      <c r="E123" s="205"/>
      <c r="F123" s="206">
        <f>SUM(F124:F127)</f>
        <v>1574</v>
      </c>
      <c r="G123" s="259">
        <v>1</v>
      </c>
      <c r="H123" s="259">
        <v>2</v>
      </c>
      <c r="I123" s="260" t="s">
        <v>1988</v>
      </c>
      <c r="J123" s="138" t="s">
        <v>1652</v>
      </c>
      <c r="K123" s="27" t="s">
        <v>221</v>
      </c>
      <c r="L123" s="235" t="s">
        <v>1550</v>
      </c>
    </row>
    <row r="124" spans="1:12" x14ac:dyDescent="0.2">
      <c r="A124" s="20"/>
      <c r="B124" s="20"/>
      <c r="C124" s="20"/>
      <c r="D124" s="135" t="s">
        <v>1727</v>
      </c>
      <c r="E124" s="229" t="s">
        <v>1728</v>
      </c>
      <c r="F124" s="134">
        <v>799</v>
      </c>
      <c r="G124" s="276"/>
      <c r="H124" s="276"/>
      <c r="I124" s="22"/>
      <c r="J124" s="139"/>
      <c r="K124" s="25"/>
    </row>
    <row r="125" spans="1:12" x14ac:dyDescent="0.2">
      <c r="A125" s="20"/>
      <c r="B125" s="20"/>
      <c r="C125" s="20"/>
      <c r="D125" s="135" t="s">
        <v>1727</v>
      </c>
      <c r="E125" s="132" t="s">
        <v>1729</v>
      </c>
      <c r="F125" s="133">
        <v>194</v>
      </c>
      <c r="G125" s="267"/>
      <c r="H125" s="267"/>
      <c r="I125" s="22"/>
      <c r="J125" s="139"/>
      <c r="K125" s="25"/>
    </row>
    <row r="126" spans="1:12" x14ac:dyDescent="0.2">
      <c r="A126" s="20"/>
      <c r="B126" s="20"/>
      <c r="C126" s="20"/>
      <c r="D126" s="135" t="s">
        <v>1727</v>
      </c>
      <c r="E126" s="132" t="s">
        <v>1730</v>
      </c>
      <c r="F126" s="133">
        <v>235</v>
      </c>
      <c r="G126" s="267"/>
      <c r="H126" s="267"/>
      <c r="I126" s="22"/>
      <c r="J126" s="139"/>
      <c r="K126" s="25"/>
    </row>
    <row r="127" spans="1:12" x14ac:dyDescent="0.2">
      <c r="A127" s="20"/>
      <c r="B127" s="20"/>
      <c r="C127" s="20"/>
      <c r="D127" s="135" t="s">
        <v>1727</v>
      </c>
      <c r="E127" s="132" t="s">
        <v>1731</v>
      </c>
      <c r="F127" s="133">
        <v>346</v>
      </c>
      <c r="G127" s="267"/>
      <c r="H127" s="267"/>
      <c r="I127" s="22"/>
      <c r="J127" s="139"/>
      <c r="K127" s="25"/>
    </row>
    <row r="128" spans="1:12" s="50" customFormat="1" x14ac:dyDescent="0.2">
      <c r="A128" s="46">
        <v>28</v>
      </c>
      <c r="B128" s="46" t="s">
        <v>1383</v>
      </c>
      <c r="C128" s="46" t="s">
        <v>1439</v>
      </c>
      <c r="D128" s="183" t="s">
        <v>1440</v>
      </c>
      <c r="E128" s="183"/>
      <c r="F128" s="184">
        <f>SUM(F129:F133)</f>
        <v>1166</v>
      </c>
      <c r="G128" s="265">
        <v>1</v>
      </c>
      <c r="H128" s="265">
        <v>2</v>
      </c>
      <c r="I128" s="264"/>
      <c r="J128" s="35"/>
      <c r="K128" s="47"/>
      <c r="L128" s="76"/>
    </row>
    <row r="129" spans="1:12" s="45" customFormat="1" x14ac:dyDescent="0.2">
      <c r="A129" s="48"/>
      <c r="B129" s="48"/>
      <c r="C129" s="48"/>
      <c r="D129" s="111" t="s">
        <v>1440</v>
      </c>
      <c r="E129" s="111" t="s">
        <v>1440</v>
      </c>
      <c r="F129" s="94">
        <v>426</v>
      </c>
      <c r="G129" s="277"/>
      <c r="H129" s="277"/>
      <c r="I129" s="74" t="s">
        <v>1998</v>
      </c>
      <c r="J129" s="62" t="s">
        <v>1652</v>
      </c>
      <c r="K129" s="44" t="s">
        <v>221</v>
      </c>
      <c r="L129" s="278" t="s">
        <v>1552</v>
      </c>
    </row>
    <row r="130" spans="1:12" s="45" customFormat="1" x14ac:dyDescent="0.2">
      <c r="A130" s="48"/>
      <c r="B130" s="48"/>
      <c r="C130" s="48"/>
      <c r="D130" s="111" t="s">
        <v>1440</v>
      </c>
      <c r="E130" s="111" t="s">
        <v>1441</v>
      </c>
      <c r="F130" s="94">
        <v>97</v>
      </c>
      <c r="G130" s="277"/>
      <c r="H130" s="277"/>
      <c r="I130" s="96"/>
      <c r="J130" s="23"/>
      <c r="K130" s="146"/>
    </row>
    <row r="131" spans="1:12" s="45" customFormat="1" x14ac:dyDescent="0.2">
      <c r="A131" s="48"/>
      <c r="B131" s="48"/>
      <c r="C131" s="48"/>
      <c r="D131" s="111" t="s">
        <v>1440</v>
      </c>
      <c r="E131" s="111" t="s">
        <v>1442</v>
      </c>
      <c r="F131" s="94">
        <v>30</v>
      </c>
      <c r="G131" s="277"/>
      <c r="H131" s="277"/>
      <c r="I131" s="240" t="s">
        <v>1961</v>
      </c>
      <c r="J131" s="62" t="s">
        <v>1645</v>
      </c>
      <c r="K131" s="43" t="s">
        <v>37</v>
      </c>
      <c r="L131" s="73" t="s">
        <v>1590</v>
      </c>
    </row>
    <row r="132" spans="1:12" s="45" customFormat="1" x14ac:dyDescent="0.2">
      <c r="A132" s="48"/>
      <c r="B132" s="48"/>
      <c r="C132" s="48"/>
      <c r="D132" s="111" t="s">
        <v>1440</v>
      </c>
      <c r="E132" s="111" t="s">
        <v>1443</v>
      </c>
      <c r="F132" s="94">
        <v>301</v>
      </c>
      <c r="G132" s="277"/>
      <c r="H132" s="277"/>
      <c r="I132" s="74" t="s">
        <v>1989</v>
      </c>
      <c r="J132" s="62" t="s">
        <v>1652</v>
      </c>
      <c r="K132" s="44" t="s">
        <v>221</v>
      </c>
      <c r="L132" s="278" t="s">
        <v>269</v>
      </c>
    </row>
    <row r="133" spans="1:12" s="45" customFormat="1" x14ac:dyDescent="0.2">
      <c r="A133" s="48"/>
      <c r="B133" s="48"/>
      <c r="C133" s="48"/>
      <c r="D133" s="111" t="s">
        <v>1440</v>
      </c>
      <c r="E133" s="111" t="s">
        <v>1444</v>
      </c>
      <c r="F133" s="94">
        <v>312</v>
      </c>
      <c r="G133" s="277"/>
      <c r="H133" s="277"/>
      <c r="I133" s="96"/>
      <c r="J133" s="23"/>
      <c r="K133" s="146"/>
    </row>
    <row r="134" spans="1:12" s="37" customFormat="1" x14ac:dyDescent="0.2">
      <c r="A134" s="34">
        <v>29</v>
      </c>
      <c r="B134" s="34" t="s">
        <v>1383</v>
      </c>
      <c r="C134" s="34" t="s">
        <v>1439</v>
      </c>
      <c r="D134" s="205" t="s">
        <v>1732</v>
      </c>
      <c r="E134" s="205"/>
      <c r="F134" s="206">
        <f>SUM(F135:F137)</f>
        <v>1257</v>
      </c>
      <c r="G134" s="259">
        <v>1</v>
      </c>
      <c r="H134" s="259">
        <v>3</v>
      </c>
      <c r="I134" s="260"/>
      <c r="J134" s="138"/>
      <c r="K134" s="27"/>
      <c r="L134" s="235"/>
    </row>
    <row r="135" spans="1:12" x14ac:dyDescent="0.2">
      <c r="A135" s="20"/>
      <c r="B135" s="20"/>
      <c r="C135" s="20"/>
      <c r="D135" s="132" t="s">
        <v>1733</v>
      </c>
      <c r="E135" s="132" t="s">
        <v>1733</v>
      </c>
      <c r="F135" s="133">
        <v>299</v>
      </c>
      <c r="G135" s="267"/>
      <c r="H135" s="267"/>
      <c r="I135" s="22"/>
      <c r="J135" s="139"/>
      <c r="K135" s="25"/>
    </row>
    <row r="136" spans="1:12" x14ac:dyDescent="0.2">
      <c r="A136" s="20"/>
      <c r="B136" s="20"/>
      <c r="C136" s="20"/>
      <c r="D136" s="132" t="s">
        <v>1733</v>
      </c>
      <c r="E136" s="132" t="s">
        <v>1734</v>
      </c>
      <c r="F136" s="133">
        <v>531</v>
      </c>
      <c r="G136" s="267"/>
      <c r="H136" s="267"/>
      <c r="I136" s="272" t="s">
        <v>1991</v>
      </c>
      <c r="J136" s="165" t="s">
        <v>1652</v>
      </c>
      <c r="K136" s="18" t="s">
        <v>221</v>
      </c>
      <c r="L136" s="273" t="s">
        <v>1534</v>
      </c>
    </row>
    <row r="137" spans="1:12" x14ac:dyDescent="0.2">
      <c r="A137" s="20"/>
      <c r="B137" s="20"/>
      <c r="C137" s="20"/>
      <c r="D137" s="132" t="s">
        <v>1735</v>
      </c>
      <c r="E137" s="132" t="s">
        <v>1735</v>
      </c>
      <c r="F137" s="133">
        <v>427</v>
      </c>
      <c r="G137" s="267"/>
      <c r="H137" s="267"/>
      <c r="I137" s="261" t="s">
        <v>1990</v>
      </c>
      <c r="J137" s="165" t="s">
        <v>1652</v>
      </c>
      <c r="K137" s="17" t="s">
        <v>221</v>
      </c>
      <c r="L137" s="262" t="s">
        <v>1550</v>
      </c>
    </row>
    <row r="138" spans="1:12" s="37" customFormat="1" x14ac:dyDescent="0.2">
      <c r="A138" s="34">
        <v>30</v>
      </c>
      <c r="B138" s="34" t="s">
        <v>1383</v>
      </c>
      <c r="C138" s="34" t="s">
        <v>1439</v>
      </c>
      <c r="D138" s="205" t="s">
        <v>1736</v>
      </c>
      <c r="E138" s="205"/>
      <c r="F138" s="206">
        <f>SUM(F139:F142)</f>
        <v>932</v>
      </c>
      <c r="G138" s="259">
        <v>1</v>
      </c>
      <c r="H138" s="259">
        <v>3</v>
      </c>
      <c r="I138" s="260" t="s">
        <v>1992</v>
      </c>
      <c r="J138" s="138" t="s">
        <v>1652</v>
      </c>
      <c r="K138" s="27" t="s">
        <v>221</v>
      </c>
      <c r="L138" s="235" t="s">
        <v>269</v>
      </c>
    </row>
    <row r="139" spans="1:12" x14ac:dyDescent="0.2">
      <c r="A139" s="20"/>
      <c r="B139" s="20"/>
      <c r="C139" s="20"/>
      <c r="D139" s="132" t="s">
        <v>1737</v>
      </c>
      <c r="E139" s="132" t="s">
        <v>1737</v>
      </c>
      <c r="F139" s="133">
        <v>371</v>
      </c>
      <c r="G139" s="267"/>
      <c r="H139" s="267"/>
      <c r="I139" s="22"/>
      <c r="J139" s="139"/>
      <c r="K139" s="25"/>
    </row>
    <row r="140" spans="1:12" x14ac:dyDescent="0.2">
      <c r="A140" s="20"/>
      <c r="B140" s="20"/>
      <c r="C140" s="20"/>
      <c r="D140" s="132" t="s">
        <v>1737</v>
      </c>
      <c r="E140" s="132" t="s">
        <v>1738</v>
      </c>
      <c r="F140" s="133">
        <v>290</v>
      </c>
      <c r="G140" s="267"/>
      <c r="H140" s="267"/>
      <c r="I140" s="22"/>
      <c r="J140" s="139"/>
      <c r="K140" s="25"/>
    </row>
    <row r="141" spans="1:12" x14ac:dyDescent="0.2">
      <c r="A141" s="20"/>
      <c r="B141" s="20"/>
      <c r="C141" s="20"/>
      <c r="D141" s="132" t="s">
        <v>1739</v>
      </c>
      <c r="E141" s="132" t="s">
        <v>1739</v>
      </c>
      <c r="F141" s="133">
        <v>117</v>
      </c>
      <c r="G141" s="267"/>
      <c r="H141" s="267"/>
      <c r="I141" s="22"/>
      <c r="J141" s="139"/>
      <c r="K141" s="25"/>
    </row>
    <row r="142" spans="1:12" x14ac:dyDescent="0.2">
      <c r="A142" s="20"/>
      <c r="B142" s="20"/>
      <c r="C142" s="20"/>
      <c r="D142" s="132" t="s">
        <v>1739</v>
      </c>
      <c r="E142" s="132" t="s">
        <v>1740</v>
      </c>
      <c r="F142" s="133">
        <v>154</v>
      </c>
      <c r="G142" s="267"/>
      <c r="H142" s="267"/>
      <c r="I142" s="22"/>
      <c r="J142" s="139"/>
      <c r="K142" s="25"/>
    </row>
    <row r="143" spans="1:12" s="37" customFormat="1" x14ac:dyDescent="0.2">
      <c r="A143" s="34">
        <v>31</v>
      </c>
      <c r="B143" s="34" t="s">
        <v>1383</v>
      </c>
      <c r="C143" s="34" t="s">
        <v>1439</v>
      </c>
      <c r="D143" s="205" t="s">
        <v>1741</v>
      </c>
      <c r="E143" s="205"/>
      <c r="F143" s="206">
        <f>SUM(F144:F147)</f>
        <v>1171</v>
      </c>
      <c r="G143" s="259">
        <v>1</v>
      </c>
      <c r="H143" s="259">
        <v>2</v>
      </c>
      <c r="I143" s="260" t="s">
        <v>1999</v>
      </c>
      <c r="J143" s="138" t="s">
        <v>1645</v>
      </c>
      <c r="K143" s="27" t="s">
        <v>221</v>
      </c>
      <c r="L143" s="235" t="s">
        <v>1534</v>
      </c>
    </row>
    <row r="144" spans="1:12" x14ac:dyDescent="0.2">
      <c r="A144" s="20"/>
      <c r="B144" s="20"/>
      <c r="C144" s="20"/>
      <c r="D144" s="132" t="s">
        <v>1742</v>
      </c>
      <c r="E144" s="132" t="s">
        <v>1742</v>
      </c>
      <c r="F144" s="133">
        <v>440</v>
      </c>
      <c r="G144" s="267"/>
      <c r="H144" s="267"/>
      <c r="I144" s="22"/>
      <c r="J144" s="139"/>
      <c r="K144" s="25"/>
    </row>
    <row r="145" spans="1:12" x14ac:dyDescent="0.2">
      <c r="A145" s="20"/>
      <c r="B145" s="20"/>
      <c r="C145" s="20"/>
      <c r="D145" s="132" t="s">
        <v>1742</v>
      </c>
      <c r="E145" s="132" t="s">
        <v>1743</v>
      </c>
      <c r="F145" s="133">
        <v>63</v>
      </c>
      <c r="G145" s="267"/>
      <c r="H145" s="267"/>
      <c r="I145" s="22"/>
      <c r="J145" s="139"/>
      <c r="K145" s="25"/>
    </row>
    <row r="146" spans="1:12" x14ac:dyDescent="0.2">
      <c r="A146" s="20"/>
      <c r="B146" s="20"/>
      <c r="C146" s="20"/>
      <c r="D146" s="132" t="s">
        <v>1742</v>
      </c>
      <c r="E146" s="132" t="s">
        <v>1744</v>
      </c>
      <c r="F146" s="133">
        <v>202</v>
      </c>
      <c r="G146" s="267"/>
      <c r="H146" s="267"/>
      <c r="I146" s="22"/>
      <c r="J146" s="139"/>
      <c r="K146" s="25"/>
    </row>
    <row r="147" spans="1:12" x14ac:dyDescent="0.2">
      <c r="A147" s="20"/>
      <c r="B147" s="20"/>
      <c r="C147" s="20"/>
      <c r="D147" s="132" t="s">
        <v>1745</v>
      </c>
      <c r="E147" s="132" t="s">
        <v>1745</v>
      </c>
      <c r="F147" s="133">
        <v>466</v>
      </c>
      <c r="G147" s="267"/>
      <c r="H147" s="267"/>
      <c r="I147" s="22"/>
      <c r="J147" s="139"/>
      <c r="K147" s="25"/>
    </row>
    <row r="148" spans="1:12" s="37" customFormat="1" x14ac:dyDescent="0.2">
      <c r="A148" s="34">
        <v>32</v>
      </c>
      <c r="B148" s="34" t="s">
        <v>1383</v>
      </c>
      <c r="C148" s="34" t="s">
        <v>1439</v>
      </c>
      <c r="D148" s="205" t="s">
        <v>1746</v>
      </c>
      <c r="E148" s="205" t="s">
        <v>1747</v>
      </c>
      <c r="F148" s="206">
        <v>324</v>
      </c>
      <c r="G148" s="259">
        <v>1</v>
      </c>
      <c r="H148" s="259">
        <v>1</v>
      </c>
      <c r="I148" s="260" t="s">
        <v>1960</v>
      </c>
      <c r="J148" s="138" t="s">
        <v>1645</v>
      </c>
      <c r="K148" s="27" t="s">
        <v>221</v>
      </c>
      <c r="L148" s="235" t="s">
        <v>1552</v>
      </c>
    </row>
    <row r="149" spans="1:12" s="37" customFormat="1" x14ac:dyDescent="0.2">
      <c r="A149" s="34">
        <v>33</v>
      </c>
      <c r="B149" s="34" t="s">
        <v>1383</v>
      </c>
      <c r="C149" s="34" t="s">
        <v>1439</v>
      </c>
      <c r="D149" s="205" t="s">
        <v>1748</v>
      </c>
      <c r="E149" s="205"/>
      <c r="F149" s="206">
        <f>SUM(F150:F152)</f>
        <v>1041</v>
      </c>
      <c r="G149" s="259">
        <v>1</v>
      </c>
      <c r="H149" s="259">
        <v>2</v>
      </c>
      <c r="I149" s="260" t="s">
        <v>1959</v>
      </c>
      <c r="J149" s="138" t="s">
        <v>1645</v>
      </c>
      <c r="K149" s="27" t="s">
        <v>221</v>
      </c>
      <c r="L149" s="235" t="s">
        <v>273</v>
      </c>
    </row>
    <row r="150" spans="1:12" x14ac:dyDescent="0.2">
      <c r="A150" s="20"/>
      <c r="B150" s="20"/>
      <c r="C150" s="20"/>
      <c r="D150" s="132" t="s">
        <v>159</v>
      </c>
      <c r="E150" s="132" t="s">
        <v>159</v>
      </c>
      <c r="F150" s="133">
        <v>585</v>
      </c>
      <c r="G150" s="267"/>
      <c r="H150" s="267"/>
      <c r="I150" s="22"/>
      <c r="J150" s="139"/>
      <c r="K150" s="25"/>
    </row>
    <row r="151" spans="1:12" x14ac:dyDescent="0.2">
      <c r="A151" s="20"/>
      <c r="B151" s="20"/>
      <c r="C151" s="20"/>
      <c r="D151" s="132" t="s">
        <v>159</v>
      </c>
      <c r="E151" s="132" t="s">
        <v>1749</v>
      </c>
      <c r="F151" s="133">
        <v>294</v>
      </c>
      <c r="G151" s="267"/>
      <c r="H151" s="267"/>
      <c r="I151" s="22"/>
      <c r="J151" s="139"/>
      <c r="K151" s="25"/>
    </row>
    <row r="152" spans="1:12" x14ac:dyDescent="0.2">
      <c r="A152" s="20"/>
      <c r="B152" s="20"/>
      <c r="C152" s="20"/>
      <c r="D152" s="132" t="s">
        <v>159</v>
      </c>
      <c r="E152" s="132" t="s">
        <v>1750</v>
      </c>
      <c r="F152" s="133">
        <v>162</v>
      </c>
      <c r="G152" s="267"/>
      <c r="H152" s="267"/>
      <c r="I152" s="22"/>
      <c r="J152" s="139"/>
      <c r="K152" s="25"/>
    </row>
    <row r="153" spans="1:12" s="37" customFormat="1" x14ac:dyDescent="0.2">
      <c r="A153" s="34">
        <v>34</v>
      </c>
      <c r="B153" s="34" t="s">
        <v>1383</v>
      </c>
      <c r="C153" s="34" t="s">
        <v>1445</v>
      </c>
      <c r="D153" s="205" t="s">
        <v>1751</v>
      </c>
      <c r="E153" s="205"/>
      <c r="F153" s="206">
        <f>SUM(F154:F156)</f>
        <v>794</v>
      </c>
      <c r="G153" s="259">
        <v>1</v>
      </c>
      <c r="H153" s="259">
        <v>1</v>
      </c>
      <c r="I153" s="260" t="s">
        <v>1958</v>
      </c>
      <c r="J153" s="138" t="s">
        <v>1645</v>
      </c>
      <c r="K153" s="27" t="s">
        <v>221</v>
      </c>
      <c r="L153" s="235" t="s">
        <v>270</v>
      </c>
    </row>
    <row r="154" spans="1:12" x14ac:dyDescent="0.2">
      <c r="A154" s="20"/>
      <c r="B154" s="20"/>
      <c r="C154" s="20"/>
      <c r="D154" s="132" t="s">
        <v>1752</v>
      </c>
      <c r="E154" s="132" t="s">
        <v>1752</v>
      </c>
      <c r="F154" s="133">
        <v>264</v>
      </c>
      <c r="G154" s="267"/>
      <c r="H154" s="267"/>
      <c r="I154" s="22"/>
      <c r="J154" s="139"/>
      <c r="K154" s="25"/>
    </row>
    <row r="155" spans="1:12" x14ac:dyDescent="0.2">
      <c r="A155" s="20"/>
      <c r="B155" s="20"/>
      <c r="C155" s="20"/>
      <c r="D155" s="132" t="s">
        <v>1752</v>
      </c>
      <c r="E155" s="132" t="s">
        <v>1753</v>
      </c>
      <c r="F155" s="133">
        <v>271</v>
      </c>
      <c r="G155" s="267"/>
      <c r="H155" s="267"/>
      <c r="I155" s="22"/>
      <c r="J155" s="139"/>
      <c r="K155" s="25"/>
    </row>
    <row r="156" spans="1:12" x14ac:dyDescent="0.2">
      <c r="A156" s="20"/>
      <c r="B156" s="20"/>
      <c r="C156" s="20"/>
      <c r="D156" s="132" t="s">
        <v>1752</v>
      </c>
      <c r="E156" s="132" t="s">
        <v>1754</v>
      </c>
      <c r="F156" s="133">
        <v>259</v>
      </c>
      <c r="G156" s="267"/>
      <c r="H156" s="267"/>
      <c r="I156" s="22"/>
      <c r="J156" s="139"/>
      <c r="K156" s="25"/>
    </row>
    <row r="157" spans="1:12" s="37" customFormat="1" x14ac:dyDescent="0.2">
      <c r="A157" s="34">
        <v>35</v>
      </c>
      <c r="B157" s="34" t="s">
        <v>1383</v>
      </c>
      <c r="C157" s="34" t="s">
        <v>1445</v>
      </c>
      <c r="D157" s="205" t="s">
        <v>1755</v>
      </c>
      <c r="E157" s="205"/>
      <c r="F157" s="206">
        <f>SUM(F158:F162)</f>
        <v>830</v>
      </c>
      <c r="G157" s="259">
        <v>1</v>
      </c>
      <c r="H157" s="259">
        <v>2</v>
      </c>
      <c r="I157" s="260" t="s">
        <v>1957</v>
      </c>
      <c r="J157" s="138" t="s">
        <v>1645</v>
      </c>
      <c r="K157" s="27" t="s">
        <v>221</v>
      </c>
      <c r="L157" s="235" t="s">
        <v>270</v>
      </c>
    </row>
    <row r="158" spans="1:12" x14ac:dyDescent="0.2">
      <c r="A158" s="20"/>
      <c r="B158" s="20"/>
      <c r="C158" s="20"/>
      <c r="D158" s="132" t="s">
        <v>768</v>
      </c>
      <c r="E158" s="132" t="s">
        <v>768</v>
      </c>
      <c r="F158" s="133">
        <v>236</v>
      </c>
      <c r="G158" s="267"/>
      <c r="H158" s="267"/>
      <c r="I158" s="22"/>
      <c r="J158" s="139"/>
      <c r="K158" s="25"/>
    </row>
    <row r="159" spans="1:12" x14ac:dyDescent="0.2">
      <c r="A159" s="20"/>
      <c r="B159" s="20"/>
      <c r="C159" s="20"/>
      <c r="D159" s="132" t="s">
        <v>768</v>
      </c>
      <c r="E159" s="132" t="s">
        <v>1756</v>
      </c>
      <c r="F159" s="133">
        <v>85</v>
      </c>
      <c r="G159" s="267"/>
      <c r="H159" s="267"/>
      <c r="I159" s="22"/>
      <c r="J159" s="139"/>
      <c r="K159" s="25"/>
    </row>
    <row r="160" spans="1:12" x14ac:dyDescent="0.2">
      <c r="A160" s="20"/>
      <c r="B160" s="20"/>
      <c r="C160" s="20"/>
      <c r="D160" s="132" t="s">
        <v>768</v>
      </c>
      <c r="E160" s="132" t="s">
        <v>1757</v>
      </c>
      <c r="F160" s="133">
        <v>131</v>
      </c>
      <c r="G160" s="267"/>
      <c r="H160" s="267"/>
      <c r="I160" s="22"/>
      <c r="J160" s="139"/>
      <c r="K160" s="25"/>
    </row>
    <row r="161" spans="1:12" x14ac:dyDescent="0.2">
      <c r="A161" s="20"/>
      <c r="B161" s="20"/>
      <c r="C161" s="20"/>
      <c r="D161" s="132" t="s">
        <v>1758</v>
      </c>
      <c r="E161" s="132" t="s">
        <v>1758</v>
      </c>
      <c r="F161" s="133">
        <v>321</v>
      </c>
      <c r="G161" s="267"/>
      <c r="H161" s="267"/>
      <c r="I161" s="22"/>
      <c r="J161" s="139"/>
      <c r="K161" s="25"/>
    </row>
    <row r="162" spans="1:12" x14ac:dyDescent="0.2">
      <c r="A162" s="20"/>
      <c r="B162" s="20"/>
      <c r="C162" s="20"/>
      <c r="D162" s="132" t="s">
        <v>1758</v>
      </c>
      <c r="E162" s="132" t="s">
        <v>1759</v>
      </c>
      <c r="F162" s="133">
        <v>57</v>
      </c>
      <c r="G162" s="267"/>
      <c r="H162" s="267"/>
      <c r="I162" s="22"/>
      <c r="J162" s="139"/>
      <c r="K162" s="25"/>
    </row>
    <row r="163" spans="1:12" s="37" customFormat="1" x14ac:dyDescent="0.2">
      <c r="A163" s="34">
        <v>36</v>
      </c>
      <c r="B163" s="34" t="s">
        <v>1383</v>
      </c>
      <c r="C163" s="34" t="s">
        <v>1445</v>
      </c>
      <c r="D163" s="205" t="s">
        <v>1760</v>
      </c>
      <c r="E163" s="205"/>
      <c r="F163" s="206">
        <f>SUM(F164:F171)</f>
        <v>1776</v>
      </c>
      <c r="G163" s="259">
        <v>1</v>
      </c>
      <c r="H163" s="259">
        <v>2</v>
      </c>
      <c r="I163" s="260" t="s">
        <v>1993</v>
      </c>
      <c r="J163" s="138" t="s">
        <v>1652</v>
      </c>
      <c r="K163" s="27" t="s">
        <v>221</v>
      </c>
      <c r="L163" s="235" t="s">
        <v>273</v>
      </c>
    </row>
    <row r="164" spans="1:12" x14ac:dyDescent="0.2">
      <c r="A164" s="20"/>
      <c r="B164" s="20"/>
      <c r="C164" s="20"/>
      <c r="D164" s="132" t="s">
        <v>1761</v>
      </c>
      <c r="E164" s="132" t="s">
        <v>1761</v>
      </c>
      <c r="F164" s="133">
        <v>671</v>
      </c>
      <c r="G164" s="267"/>
      <c r="H164" s="267"/>
      <c r="I164" s="22"/>
      <c r="J164" s="139"/>
      <c r="K164" s="25"/>
    </row>
    <row r="165" spans="1:12" x14ac:dyDescent="0.2">
      <c r="A165" s="20"/>
      <c r="B165" s="20"/>
      <c r="C165" s="20"/>
      <c r="D165" s="132" t="s">
        <v>1761</v>
      </c>
      <c r="E165" s="132" t="s">
        <v>1762</v>
      </c>
      <c r="F165" s="133">
        <v>256</v>
      </c>
      <c r="G165" s="267"/>
      <c r="H165" s="267"/>
      <c r="I165" s="22"/>
      <c r="J165" s="139"/>
      <c r="K165" s="25"/>
    </row>
    <row r="166" spans="1:12" x14ac:dyDescent="0.2">
      <c r="A166" s="20"/>
      <c r="B166" s="20"/>
      <c r="C166" s="20"/>
      <c r="D166" s="132" t="s">
        <v>1761</v>
      </c>
      <c r="E166" s="132" t="s">
        <v>1763</v>
      </c>
      <c r="F166" s="133">
        <v>275</v>
      </c>
      <c r="G166" s="267"/>
      <c r="H166" s="267"/>
      <c r="I166" s="22"/>
      <c r="J166" s="139"/>
      <c r="K166" s="25"/>
    </row>
    <row r="167" spans="1:12" x14ac:dyDescent="0.2">
      <c r="A167" s="20"/>
      <c r="B167" s="20"/>
      <c r="C167" s="20"/>
      <c r="D167" s="132" t="s">
        <v>1761</v>
      </c>
      <c r="E167" s="132" t="s">
        <v>1764</v>
      </c>
      <c r="F167" s="133">
        <v>17</v>
      </c>
      <c r="G167" s="267"/>
      <c r="H167" s="267"/>
      <c r="I167" s="22"/>
      <c r="J167" s="139"/>
      <c r="K167" s="25"/>
    </row>
    <row r="168" spans="1:12" x14ac:dyDescent="0.2">
      <c r="A168" s="20"/>
      <c r="B168" s="20"/>
      <c r="C168" s="20"/>
      <c r="D168" s="132" t="s">
        <v>1765</v>
      </c>
      <c r="E168" s="132" t="s">
        <v>1765</v>
      </c>
      <c r="F168" s="133">
        <v>228</v>
      </c>
      <c r="G168" s="267"/>
      <c r="H168" s="267"/>
      <c r="I168" s="22"/>
      <c r="J168" s="139"/>
      <c r="K168" s="25"/>
    </row>
    <row r="169" spans="1:12" x14ac:dyDescent="0.2">
      <c r="A169" s="20"/>
      <c r="B169" s="20"/>
      <c r="C169" s="20"/>
      <c r="D169" s="132" t="s">
        <v>1765</v>
      </c>
      <c r="E169" s="132" t="s">
        <v>1766</v>
      </c>
      <c r="F169" s="133">
        <v>151</v>
      </c>
      <c r="G169" s="267"/>
      <c r="H169" s="267"/>
      <c r="I169" s="22"/>
      <c r="J169" s="139"/>
      <c r="K169" s="25"/>
    </row>
    <row r="170" spans="1:12" x14ac:dyDescent="0.2">
      <c r="A170" s="20"/>
      <c r="B170" s="20"/>
      <c r="C170" s="20"/>
      <c r="D170" s="132" t="s">
        <v>1765</v>
      </c>
      <c r="E170" s="132" t="s">
        <v>1767</v>
      </c>
      <c r="F170" s="133">
        <v>41</v>
      </c>
      <c r="G170" s="267"/>
      <c r="H170" s="267"/>
      <c r="I170" s="22"/>
      <c r="J170" s="139"/>
      <c r="K170" s="25"/>
    </row>
    <row r="171" spans="1:12" x14ac:dyDescent="0.2">
      <c r="A171" s="20"/>
      <c r="B171" s="20"/>
      <c r="C171" s="20"/>
      <c r="D171" s="132" t="s">
        <v>1765</v>
      </c>
      <c r="E171" s="132" t="s">
        <v>1768</v>
      </c>
      <c r="F171" s="133">
        <v>137</v>
      </c>
      <c r="G171" s="267"/>
      <c r="H171" s="267"/>
      <c r="I171" s="22"/>
      <c r="J171" s="139"/>
      <c r="K171" s="25"/>
    </row>
    <row r="172" spans="1:12" s="37" customFormat="1" x14ac:dyDescent="0.2">
      <c r="A172" s="34">
        <v>37</v>
      </c>
      <c r="B172" s="34" t="s">
        <v>1383</v>
      </c>
      <c r="C172" s="34" t="s">
        <v>1445</v>
      </c>
      <c r="D172" s="205" t="s">
        <v>1769</v>
      </c>
      <c r="E172" s="205"/>
      <c r="F172" s="206">
        <f>SUM(F173:F177)</f>
        <v>1077</v>
      </c>
      <c r="G172" s="259">
        <v>1</v>
      </c>
      <c r="H172" s="259">
        <v>2</v>
      </c>
      <c r="I172" s="260" t="s">
        <v>1994</v>
      </c>
      <c r="J172" s="138" t="s">
        <v>1652</v>
      </c>
      <c r="K172" s="27" t="s">
        <v>221</v>
      </c>
      <c r="L172" s="235" t="s">
        <v>1550</v>
      </c>
    </row>
    <row r="173" spans="1:12" x14ac:dyDescent="0.2">
      <c r="A173" s="20"/>
      <c r="B173" s="20"/>
      <c r="C173" s="20"/>
      <c r="D173" s="132" t="s">
        <v>1770</v>
      </c>
      <c r="E173" s="132" t="s">
        <v>1770</v>
      </c>
      <c r="F173" s="133">
        <v>334</v>
      </c>
      <c r="G173" s="267"/>
      <c r="H173" s="267"/>
      <c r="I173" s="22"/>
      <c r="J173" s="139"/>
      <c r="K173" s="25"/>
    </row>
    <row r="174" spans="1:12" x14ac:dyDescent="0.2">
      <c r="A174" s="20"/>
      <c r="B174" s="20"/>
      <c r="C174" s="20"/>
      <c r="D174" s="132" t="s">
        <v>1770</v>
      </c>
      <c r="E174" s="132" t="s">
        <v>1771</v>
      </c>
      <c r="F174" s="133">
        <v>97</v>
      </c>
      <c r="G174" s="267"/>
      <c r="H174" s="267"/>
      <c r="I174" s="22"/>
      <c r="J174" s="139"/>
      <c r="K174" s="25"/>
    </row>
    <row r="175" spans="1:12" x14ac:dyDescent="0.2">
      <c r="A175" s="20"/>
      <c r="B175" s="20"/>
      <c r="C175" s="20"/>
      <c r="D175" s="132" t="s">
        <v>1770</v>
      </c>
      <c r="E175" s="132" t="s">
        <v>1772</v>
      </c>
      <c r="F175" s="133">
        <v>285</v>
      </c>
      <c r="G175" s="267"/>
      <c r="H175" s="267"/>
      <c r="I175" s="22"/>
      <c r="J175" s="139"/>
      <c r="K175" s="25"/>
    </row>
    <row r="176" spans="1:12" x14ac:dyDescent="0.2">
      <c r="A176" s="20"/>
      <c r="B176" s="20"/>
      <c r="C176" s="20"/>
      <c r="D176" s="132" t="s">
        <v>1770</v>
      </c>
      <c r="E176" s="132" t="s">
        <v>1773</v>
      </c>
      <c r="F176" s="133">
        <v>134</v>
      </c>
      <c r="G176" s="267"/>
      <c r="H176" s="267"/>
      <c r="I176" s="22"/>
      <c r="J176" s="139"/>
      <c r="K176" s="25"/>
    </row>
    <row r="177" spans="1:11" x14ac:dyDescent="0.2">
      <c r="A177" s="20"/>
      <c r="B177" s="20"/>
      <c r="C177" s="20"/>
      <c r="D177" s="132" t="s">
        <v>1770</v>
      </c>
      <c r="E177" s="132" t="s">
        <v>1774</v>
      </c>
      <c r="F177" s="133">
        <v>227</v>
      </c>
      <c r="G177" s="267"/>
      <c r="H177" s="267"/>
      <c r="I177" s="22"/>
      <c r="J177" s="139"/>
      <c r="K177" s="25"/>
    </row>
  </sheetData>
  <autoFilter ref="A1:M177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196"/>
  <sheetViews>
    <sheetView zoomScale="90" zoomScaleNormal="90" workbookViewId="0">
      <selection activeCell="K17" sqref="K17"/>
    </sheetView>
  </sheetViews>
  <sheetFormatPr defaultColWidth="14.140625" defaultRowHeight="12" x14ac:dyDescent="0.25"/>
  <cols>
    <col min="1" max="1" width="6.140625" style="21" customWidth="1"/>
    <col min="2" max="2" width="14.28515625" style="21" customWidth="1"/>
    <col min="3" max="3" width="14.85546875" style="21" customWidth="1"/>
    <col min="4" max="4" width="28.28515625" style="21" customWidth="1"/>
    <col min="5" max="5" width="15" style="21" customWidth="1"/>
    <col min="6" max="6" width="8.7109375" style="21" customWidth="1"/>
    <col min="7" max="7" width="5" style="21" customWidth="1"/>
    <col min="8" max="8" width="6.28515625" style="21" customWidth="1"/>
    <col min="9" max="9" width="33.42578125" style="28" customWidth="1"/>
    <col min="10" max="10" width="19" style="28" customWidth="1"/>
    <col min="11" max="11" width="20.42578125" style="19" customWidth="1"/>
    <col min="12" max="12" width="71.28515625" style="237" customWidth="1"/>
    <col min="13" max="16384" width="14.140625" style="19"/>
  </cols>
  <sheetData>
    <row r="1" spans="1:14" ht="90.75" customHeight="1" x14ac:dyDescent="0.25">
      <c r="A1" s="15" t="s">
        <v>0</v>
      </c>
      <c r="B1" s="15" t="s">
        <v>1</v>
      </c>
      <c r="C1" s="15" t="s">
        <v>2</v>
      </c>
      <c r="D1" s="16" t="s">
        <v>42</v>
      </c>
      <c r="E1" s="15" t="s">
        <v>43</v>
      </c>
      <c r="F1" s="33" t="s">
        <v>44</v>
      </c>
      <c r="G1" s="33" t="s">
        <v>45</v>
      </c>
      <c r="H1" s="33" t="s">
        <v>46</v>
      </c>
      <c r="I1" s="17" t="s">
        <v>3</v>
      </c>
      <c r="J1" s="17" t="s">
        <v>41</v>
      </c>
      <c r="K1" s="18" t="s">
        <v>38</v>
      </c>
      <c r="L1" s="44" t="s">
        <v>267</v>
      </c>
      <c r="M1" s="33"/>
      <c r="N1" s="33"/>
    </row>
    <row r="2" spans="1:14" x14ac:dyDescent="0.2">
      <c r="A2" s="34">
        <v>1</v>
      </c>
      <c r="B2" s="34" t="s">
        <v>276</v>
      </c>
      <c r="C2" s="34" t="s">
        <v>277</v>
      </c>
      <c r="D2" s="183" t="s">
        <v>278</v>
      </c>
      <c r="E2" s="183"/>
      <c r="F2" s="184">
        <v>873</v>
      </c>
      <c r="G2" s="1">
        <v>1</v>
      </c>
      <c r="H2" s="1">
        <v>1</v>
      </c>
      <c r="I2" s="234" t="s">
        <v>1653</v>
      </c>
      <c r="J2" s="35" t="s">
        <v>1652</v>
      </c>
      <c r="K2" s="27" t="s">
        <v>221</v>
      </c>
      <c r="L2" s="235" t="s">
        <v>273</v>
      </c>
    </row>
    <row r="3" spans="1:14" x14ac:dyDescent="0.2">
      <c r="A3" s="20"/>
      <c r="B3" s="20"/>
      <c r="C3" s="20"/>
      <c r="D3" s="111" t="s">
        <v>279</v>
      </c>
      <c r="E3" s="111" t="s">
        <v>279</v>
      </c>
      <c r="F3" s="94">
        <v>588</v>
      </c>
      <c r="G3" s="7"/>
      <c r="H3" s="7"/>
      <c r="I3" s="22"/>
      <c r="J3" s="23"/>
      <c r="K3" s="25"/>
      <c r="L3" s="236"/>
    </row>
    <row r="4" spans="1:14" x14ac:dyDescent="0.2">
      <c r="A4" s="20"/>
      <c r="B4" s="20"/>
      <c r="C4" s="20"/>
      <c r="D4" s="111" t="s">
        <v>280</v>
      </c>
      <c r="E4" s="111" t="s">
        <v>280</v>
      </c>
      <c r="F4" s="94">
        <v>246</v>
      </c>
      <c r="G4" s="7"/>
      <c r="H4" s="7"/>
      <c r="I4" s="22"/>
      <c r="J4" s="23"/>
      <c r="K4" s="25"/>
      <c r="L4" s="236"/>
    </row>
    <row r="5" spans="1:14" x14ac:dyDescent="0.2">
      <c r="A5" s="20"/>
      <c r="B5" s="20"/>
      <c r="C5" s="20"/>
      <c r="D5" s="111" t="s">
        <v>280</v>
      </c>
      <c r="E5" s="111" t="s">
        <v>281</v>
      </c>
      <c r="F5" s="94">
        <v>39</v>
      </c>
      <c r="G5" s="7"/>
      <c r="H5" s="7"/>
      <c r="I5" s="22"/>
      <c r="J5" s="23"/>
      <c r="K5" s="25"/>
      <c r="L5" s="236"/>
    </row>
    <row r="6" spans="1:14" x14ac:dyDescent="0.2">
      <c r="A6" s="34">
        <v>2</v>
      </c>
      <c r="B6" s="34" t="s">
        <v>276</v>
      </c>
      <c r="C6" s="34" t="s">
        <v>277</v>
      </c>
      <c r="D6" s="183" t="s">
        <v>282</v>
      </c>
      <c r="E6" s="183"/>
      <c r="F6" s="184">
        <f>SUM(F7:F9)</f>
        <v>637</v>
      </c>
      <c r="G6" s="1">
        <v>1</v>
      </c>
      <c r="H6" s="1">
        <v>1</v>
      </c>
      <c r="I6" s="234" t="s">
        <v>1654</v>
      </c>
      <c r="J6" s="35" t="s">
        <v>1652</v>
      </c>
      <c r="K6" s="27" t="s">
        <v>221</v>
      </c>
      <c r="L6" s="235" t="s">
        <v>238</v>
      </c>
    </row>
    <row r="7" spans="1:14" x14ac:dyDescent="0.2">
      <c r="A7" s="20"/>
      <c r="B7" s="20"/>
      <c r="C7" s="20"/>
      <c r="D7" s="111" t="s">
        <v>282</v>
      </c>
      <c r="E7" s="111" t="s">
        <v>282</v>
      </c>
      <c r="F7" s="94">
        <v>228</v>
      </c>
      <c r="G7" s="7"/>
      <c r="H7" s="7"/>
      <c r="I7" s="22"/>
      <c r="J7" s="23"/>
      <c r="K7" s="25"/>
      <c r="L7" s="236"/>
    </row>
    <row r="8" spans="1:14" x14ac:dyDescent="0.2">
      <c r="A8" s="20"/>
      <c r="B8" s="20"/>
      <c r="C8" s="20"/>
      <c r="D8" s="111" t="s">
        <v>282</v>
      </c>
      <c r="E8" s="111" t="s">
        <v>283</v>
      </c>
      <c r="F8" s="94">
        <v>141</v>
      </c>
      <c r="G8" s="7"/>
      <c r="H8" s="7"/>
      <c r="I8" s="22"/>
      <c r="J8" s="23"/>
      <c r="K8" s="25"/>
      <c r="L8" s="236"/>
    </row>
    <row r="9" spans="1:14" x14ac:dyDescent="0.2">
      <c r="A9" s="20"/>
      <c r="B9" s="20"/>
      <c r="C9" s="20"/>
      <c r="D9" s="111" t="s">
        <v>282</v>
      </c>
      <c r="E9" s="111" t="s">
        <v>284</v>
      </c>
      <c r="F9" s="94">
        <v>268</v>
      </c>
      <c r="G9" s="7"/>
      <c r="H9" s="7"/>
      <c r="I9" s="22"/>
      <c r="J9" s="23"/>
      <c r="K9" s="25"/>
      <c r="L9" s="236"/>
    </row>
    <row r="10" spans="1:14" x14ac:dyDescent="0.2">
      <c r="A10" s="34">
        <v>3</v>
      </c>
      <c r="B10" s="34" t="s">
        <v>276</v>
      </c>
      <c r="C10" s="34" t="s">
        <v>277</v>
      </c>
      <c r="D10" s="183" t="s">
        <v>285</v>
      </c>
      <c r="E10" s="183"/>
      <c r="F10" s="184">
        <v>2042</v>
      </c>
      <c r="G10" s="1">
        <v>1</v>
      </c>
      <c r="H10" s="1">
        <v>3</v>
      </c>
      <c r="I10" s="234" t="s">
        <v>1655</v>
      </c>
      <c r="J10" s="35" t="s">
        <v>1652</v>
      </c>
      <c r="K10" s="27" t="s">
        <v>221</v>
      </c>
      <c r="L10" s="235" t="s">
        <v>273</v>
      </c>
    </row>
    <row r="11" spans="1:14" x14ac:dyDescent="0.2">
      <c r="A11" s="20"/>
      <c r="B11" s="20"/>
      <c r="C11" s="20"/>
      <c r="D11" s="111" t="s">
        <v>286</v>
      </c>
      <c r="E11" s="111" t="s">
        <v>286</v>
      </c>
      <c r="F11" s="94">
        <v>485</v>
      </c>
      <c r="G11" s="99"/>
      <c r="H11" s="99"/>
      <c r="I11" s="22"/>
      <c r="J11" s="23"/>
      <c r="K11" s="25"/>
      <c r="L11" s="236"/>
    </row>
    <row r="12" spans="1:14" x14ac:dyDescent="0.2">
      <c r="A12" s="20"/>
      <c r="B12" s="20"/>
      <c r="C12" s="20"/>
      <c r="D12" s="111" t="s">
        <v>287</v>
      </c>
      <c r="E12" s="111" t="s">
        <v>287</v>
      </c>
      <c r="F12" s="94">
        <v>305</v>
      </c>
      <c r="G12" s="99"/>
      <c r="H12" s="99"/>
      <c r="I12" s="22"/>
      <c r="J12" s="23"/>
      <c r="K12" s="25"/>
      <c r="L12" s="236"/>
    </row>
    <row r="13" spans="1:14" x14ac:dyDescent="0.2">
      <c r="A13" s="20"/>
      <c r="B13" s="20"/>
      <c r="C13" s="20"/>
      <c r="D13" s="111" t="s">
        <v>288</v>
      </c>
      <c r="E13" s="111" t="s">
        <v>288</v>
      </c>
      <c r="F13" s="94">
        <v>1252</v>
      </c>
      <c r="G13" s="99"/>
      <c r="H13" s="99"/>
      <c r="I13" s="22"/>
      <c r="J13" s="23"/>
      <c r="K13" s="25"/>
      <c r="L13" s="236"/>
    </row>
    <row r="14" spans="1:14" x14ac:dyDescent="0.2">
      <c r="A14" s="34">
        <v>4</v>
      </c>
      <c r="B14" s="34" t="s">
        <v>276</v>
      </c>
      <c r="C14" s="34" t="s">
        <v>277</v>
      </c>
      <c r="D14" s="183" t="s">
        <v>289</v>
      </c>
      <c r="E14" s="183"/>
      <c r="F14" s="184">
        <v>1843</v>
      </c>
      <c r="G14" s="1">
        <v>1</v>
      </c>
      <c r="H14" s="1">
        <v>1</v>
      </c>
      <c r="I14" s="234" t="s">
        <v>1656</v>
      </c>
      <c r="J14" s="35" t="s">
        <v>1652</v>
      </c>
      <c r="K14" s="27" t="s">
        <v>221</v>
      </c>
      <c r="L14" s="235" t="s">
        <v>273</v>
      </c>
    </row>
    <row r="15" spans="1:14" x14ac:dyDescent="0.2">
      <c r="A15" s="20"/>
      <c r="B15" s="20"/>
      <c r="C15" s="20"/>
      <c r="D15" s="111" t="s">
        <v>290</v>
      </c>
      <c r="E15" s="111" t="s">
        <v>290</v>
      </c>
      <c r="F15" s="94">
        <v>693</v>
      </c>
      <c r="G15" s="102"/>
      <c r="H15" s="102"/>
      <c r="I15" s="22"/>
      <c r="J15" s="23"/>
      <c r="K15" s="25"/>
      <c r="L15" s="236"/>
    </row>
    <row r="16" spans="1:14" x14ac:dyDescent="0.2">
      <c r="A16" s="20"/>
      <c r="B16" s="20"/>
      <c r="C16" s="20"/>
      <c r="D16" s="111" t="s">
        <v>291</v>
      </c>
      <c r="E16" s="111" t="s">
        <v>291</v>
      </c>
      <c r="F16" s="94">
        <v>583</v>
      </c>
      <c r="G16" s="102"/>
      <c r="H16" s="102"/>
      <c r="I16" s="22"/>
      <c r="J16" s="23"/>
      <c r="K16" s="25"/>
      <c r="L16" s="236"/>
    </row>
    <row r="17" spans="1:12" x14ac:dyDescent="0.2">
      <c r="A17" s="20"/>
      <c r="B17" s="20"/>
      <c r="C17" s="20"/>
      <c r="D17" s="111" t="s">
        <v>292</v>
      </c>
      <c r="E17" s="111" t="s">
        <v>292</v>
      </c>
      <c r="F17" s="94">
        <v>567</v>
      </c>
      <c r="G17" s="7"/>
      <c r="H17" s="7"/>
      <c r="I17" s="22"/>
      <c r="J17" s="23"/>
      <c r="K17" s="25"/>
      <c r="L17" s="236"/>
    </row>
    <row r="18" spans="1:12" x14ac:dyDescent="0.2">
      <c r="A18" s="34">
        <v>5</v>
      </c>
      <c r="B18" s="34" t="s">
        <v>276</v>
      </c>
      <c r="C18" s="34" t="s">
        <v>277</v>
      </c>
      <c r="D18" s="183" t="s">
        <v>293</v>
      </c>
      <c r="E18" s="183"/>
      <c r="F18" s="184">
        <v>903</v>
      </c>
      <c r="G18" s="1">
        <v>1</v>
      </c>
      <c r="H18" s="1">
        <v>1</v>
      </c>
      <c r="I18" s="234" t="s">
        <v>1657</v>
      </c>
      <c r="J18" s="35" t="s">
        <v>1652</v>
      </c>
      <c r="K18" s="27" t="s">
        <v>221</v>
      </c>
      <c r="L18" s="235" t="s">
        <v>269</v>
      </c>
    </row>
    <row r="19" spans="1:12" x14ac:dyDescent="0.2">
      <c r="A19" s="20"/>
      <c r="B19" s="20"/>
      <c r="C19" s="20"/>
      <c r="D19" s="111" t="s">
        <v>294</v>
      </c>
      <c r="E19" s="111" t="s">
        <v>294</v>
      </c>
      <c r="F19" s="94">
        <v>547</v>
      </c>
      <c r="G19" s="7"/>
      <c r="H19" s="7"/>
      <c r="I19" s="22"/>
      <c r="J19" s="23"/>
      <c r="K19" s="25"/>
      <c r="L19" s="236"/>
    </row>
    <row r="20" spans="1:12" x14ac:dyDescent="0.2">
      <c r="A20" s="20"/>
      <c r="B20" s="20"/>
      <c r="C20" s="20"/>
      <c r="D20" s="111" t="s">
        <v>294</v>
      </c>
      <c r="E20" s="111" t="s">
        <v>295</v>
      </c>
      <c r="F20" s="94">
        <v>49</v>
      </c>
      <c r="G20" s="7"/>
      <c r="H20" s="7"/>
      <c r="I20" s="22"/>
      <c r="J20" s="23"/>
      <c r="K20" s="25"/>
      <c r="L20" s="236"/>
    </row>
    <row r="21" spans="1:12" x14ac:dyDescent="0.2">
      <c r="A21" s="20"/>
      <c r="B21" s="20"/>
      <c r="C21" s="20"/>
      <c r="D21" s="111" t="s">
        <v>294</v>
      </c>
      <c r="E21" s="111" t="s">
        <v>296</v>
      </c>
      <c r="F21" s="94">
        <v>64</v>
      </c>
      <c r="G21" s="7"/>
      <c r="H21" s="7"/>
      <c r="I21" s="22"/>
      <c r="J21" s="23"/>
      <c r="K21" s="25"/>
      <c r="L21" s="236"/>
    </row>
    <row r="22" spans="1:12" x14ac:dyDescent="0.2">
      <c r="A22" s="20"/>
      <c r="B22" s="20"/>
      <c r="C22" s="20"/>
      <c r="D22" s="111" t="s">
        <v>297</v>
      </c>
      <c r="E22" s="111" t="s">
        <v>297</v>
      </c>
      <c r="F22" s="94">
        <v>243</v>
      </c>
      <c r="G22" s="100"/>
      <c r="H22" s="100"/>
      <c r="I22" s="22"/>
      <c r="J22" s="23"/>
      <c r="K22" s="25"/>
      <c r="L22" s="236"/>
    </row>
    <row r="23" spans="1:12" x14ac:dyDescent="0.2">
      <c r="A23" s="34">
        <v>6</v>
      </c>
      <c r="B23" s="34" t="s">
        <v>276</v>
      </c>
      <c r="C23" s="34" t="s">
        <v>277</v>
      </c>
      <c r="D23" s="183" t="s">
        <v>298</v>
      </c>
      <c r="E23" s="183"/>
      <c r="F23" s="184">
        <v>1439</v>
      </c>
      <c r="G23" s="1">
        <v>1</v>
      </c>
      <c r="H23" s="1">
        <v>1</v>
      </c>
      <c r="I23" s="234" t="s">
        <v>1658</v>
      </c>
      <c r="J23" s="35" t="s">
        <v>1652</v>
      </c>
      <c r="K23" s="27" t="s">
        <v>221</v>
      </c>
      <c r="L23" s="235" t="s">
        <v>299</v>
      </c>
    </row>
    <row r="24" spans="1:12" x14ac:dyDescent="0.2">
      <c r="A24" s="20"/>
      <c r="B24" s="20"/>
      <c r="C24" s="20"/>
      <c r="D24" s="111" t="s">
        <v>300</v>
      </c>
      <c r="E24" s="111" t="s">
        <v>300</v>
      </c>
      <c r="F24" s="94">
        <v>960</v>
      </c>
      <c r="G24" s="99"/>
      <c r="H24" s="99"/>
      <c r="I24" s="22"/>
      <c r="J24" s="23"/>
      <c r="K24" s="25"/>
      <c r="L24" s="236"/>
    </row>
    <row r="25" spans="1:12" x14ac:dyDescent="0.2">
      <c r="A25" s="20"/>
      <c r="B25" s="20"/>
      <c r="C25" s="20"/>
      <c r="D25" s="111" t="s">
        <v>301</v>
      </c>
      <c r="E25" s="111" t="s">
        <v>301</v>
      </c>
      <c r="F25" s="94">
        <v>479</v>
      </c>
      <c r="G25" s="99"/>
      <c r="H25" s="99"/>
      <c r="I25" s="22"/>
      <c r="J25" s="23"/>
      <c r="K25" s="25"/>
      <c r="L25" s="236"/>
    </row>
    <row r="26" spans="1:12" x14ac:dyDescent="0.2">
      <c r="A26" s="34">
        <v>7</v>
      </c>
      <c r="B26" s="34" t="s">
        <v>276</v>
      </c>
      <c r="C26" s="34" t="s">
        <v>277</v>
      </c>
      <c r="D26" s="183" t="s">
        <v>302</v>
      </c>
      <c r="E26" s="183"/>
      <c r="F26" s="184">
        <v>1244</v>
      </c>
      <c r="G26" s="1">
        <v>1</v>
      </c>
      <c r="H26" s="1">
        <v>1</v>
      </c>
      <c r="I26" s="234"/>
      <c r="J26" s="35"/>
      <c r="K26" s="27"/>
      <c r="L26" s="235"/>
    </row>
    <row r="27" spans="1:12" x14ac:dyDescent="0.2">
      <c r="A27" s="20"/>
      <c r="B27" s="20"/>
      <c r="C27" s="20"/>
      <c r="D27" s="111" t="s">
        <v>303</v>
      </c>
      <c r="E27" s="111" t="s">
        <v>303</v>
      </c>
      <c r="F27" s="94">
        <v>345</v>
      </c>
      <c r="G27" s="99"/>
      <c r="H27" s="99"/>
      <c r="I27" s="22"/>
      <c r="J27" s="23"/>
      <c r="K27" s="25"/>
      <c r="L27" s="236"/>
    </row>
    <row r="28" spans="1:12" x14ac:dyDescent="0.2">
      <c r="A28" s="20"/>
      <c r="B28" s="20"/>
      <c r="C28" s="20"/>
      <c r="D28" s="111" t="s">
        <v>303</v>
      </c>
      <c r="E28" s="111" t="s">
        <v>304</v>
      </c>
      <c r="F28" s="94">
        <v>47</v>
      </c>
      <c r="G28" s="99"/>
      <c r="H28" s="99"/>
      <c r="I28" s="22"/>
      <c r="J28" s="23"/>
      <c r="K28" s="25"/>
      <c r="L28" s="236"/>
    </row>
    <row r="29" spans="1:12" x14ac:dyDescent="0.2">
      <c r="A29" s="20"/>
      <c r="B29" s="20"/>
      <c r="C29" s="20"/>
      <c r="D29" s="111" t="s">
        <v>305</v>
      </c>
      <c r="E29" s="111" t="s">
        <v>305</v>
      </c>
      <c r="F29" s="94">
        <v>554</v>
      </c>
      <c r="G29" s="99"/>
      <c r="H29" s="99"/>
      <c r="I29" s="238" t="s">
        <v>1659</v>
      </c>
      <c r="J29" s="62" t="s">
        <v>1652</v>
      </c>
      <c r="K29" s="238" t="s">
        <v>221</v>
      </c>
      <c r="L29" s="249" t="s">
        <v>239</v>
      </c>
    </row>
    <row r="30" spans="1:12" x14ac:dyDescent="0.2">
      <c r="A30" s="20"/>
      <c r="B30" s="20"/>
      <c r="C30" s="20"/>
      <c r="D30" s="111" t="s">
        <v>306</v>
      </c>
      <c r="E30" s="111" t="s">
        <v>306</v>
      </c>
      <c r="F30" s="94">
        <v>298</v>
      </c>
      <c r="G30" s="99"/>
      <c r="H30" s="99"/>
      <c r="I30" s="22"/>
      <c r="J30" s="23"/>
      <c r="K30" s="25"/>
      <c r="L30" s="236"/>
    </row>
    <row r="31" spans="1:12" x14ac:dyDescent="0.2">
      <c r="A31" s="34">
        <v>8</v>
      </c>
      <c r="B31" s="34" t="s">
        <v>276</v>
      </c>
      <c r="C31" s="34" t="s">
        <v>277</v>
      </c>
      <c r="D31" s="183" t="s">
        <v>307</v>
      </c>
      <c r="E31" s="183"/>
      <c r="F31" s="184">
        <v>1470</v>
      </c>
      <c r="G31" s="1">
        <v>1</v>
      </c>
      <c r="H31" s="1">
        <v>1</v>
      </c>
      <c r="I31" s="234" t="s">
        <v>1660</v>
      </c>
      <c r="J31" s="35" t="s">
        <v>1652</v>
      </c>
      <c r="K31" s="27" t="s">
        <v>221</v>
      </c>
      <c r="L31" s="235" t="s">
        <v>273</v>
      </c>
    </row>
    <row r="32" spans="1:12" x14ac:dyDescent="0.2">
      <c r="A32" s="20"/>
      <c r="B32" s="20"/>
      <c r="C32" s="20"/>
      <c r="D32" s="111" t="s">
        <v>308</v>
      </c>
      <c r="E32" s="111" t="s">
        <v>308</v>
      </c>
      <c r="F32" s="94">
        <v>415</v>
      </c>
      <c r="G32" s="7"/>
      <c r="H32" s="7"/>
      <c r="I32" s="22"/>
      <c r="J32" s="23"/>
      <c r="K32" s="25"/>
      <c r="L32" s="236"/>
    </row>
    <row r="33" spans="1:12" x14ac:dyDescent="0.2">
      <c r="A33" s="20"/>
      <c r="B33" s="20"/>
      <c r="C33" s="20"/>
      <c r="D33" s="111" t="s">
        <v>309</v>
      </c>
      <c r="E33" s="111" t="s">
        <v>309</v>
      </c>
      <c r="F33" s="94">
        <v>1055</v>
      </c>
      <c r="G33" s="100"/>
      <c r="H33" s="100"/>
      <c r="I33" s="22"/>
      <c r="J33" s="23"/>
      <c r="K33" s="25"/>
      <c r="L33" s="236"/>
    </row>
    <row r="34" spans="1:12" x14ac:dyDescent="0.2">
      <c r="A34" s="34">
        <v>9</v>
      </c>
      <c r="B34" s="34" t="s">
        <v>276</v>
      </c>
      <c r="C34" s="34" t="s">
        <v>277</v>
      </c>
      <c r="D34" s="183" t="s">
        <v>310</v>
      </c>
      <c r="E34" s="183"/>
      <c r="F34" s="184">
        <f>SUM(F35:F38)</f>
        <v>1043</v>
      </c>
      <c r="G34" s="1">
        <v>1</v>
      </c>
      <c r="H34" s="1">
        <v>1</v>
      </c>
      <c r="I34" s="234" t="s">
        <v>1646</v>
      </c>
      <c r="J34" s="35" t="s">
        <v>1645</v>
      </c>
      <c r="K34" s="27" t="s">
        <v>221</v>
      </c>
      <c r="L34" s="235" t="s">
        <v>270</v>
      </c>
    </row>
    <row r="35" spans="1:12" x14ac:dyDescent="0.2">
      <c r="A35" s="20"/>
      <c r="B35" s="20"/>
      <c r="C35" s="20"/>
      <c r="D35" s="111" t="s">
        <v>310</v>
      </c>
      <c r="E35" s="111" t="s">
        <v>310</v>
      </c>
      <c r="F35" s="94">
        <v>397</v>
      </c>
      <c r="G35" s="7"/>
      <c r="H35" s="7"/>
      <c r="I35" s="22"/>
      <c r="J35" s="23"/>
      <c r="K35" s="25"/>
      <c r="L35" s="236"/>
    </row>
    <row r="36" spans="1:12" x14ac:dyDescent="0.2">
      <c r="A36" s="20"/>
      <c r="B36" s="20"/>
      <c r="C36" s="20"/>
      <c r="D36" s="111" t="s">
        <v>310</v>
      </c>
      <c r="E36" s="111" t="s">
        <v>311</v>
      </c>
      <c r="F36" s="94">
        <v>317</v>
      </c>
      <c r="G36" s="7"/>
      <c r="H36" s="7"/>
      <c r="I36" s="22"/>
      <c r="J36" s="23"/>
      <c r="K36" s="25"/>
      <c r="L36" s="236"/>
    </row>
    <row r="37" spans="1:12" x14ac:dyDescent="0.2">
      <c r="A37" s="20"/>
      <c r="B37" s="20"/>
      <c r="C37" s="20"/>
      <c r="D37" s="111" t="s">
        <v>310</v>
      </c>
      <c r="E37" s="111" t="s">
        <v>312</v>
      </c>
      <c r="F37" s="94">
        <v>249</v>
      </c>
      <c r="G37" s="7"/>
      <c r="H37" s="7"/>
      <c r="I37" s="22"/>
      <c r="J37" s="23"/>
      <c r="K37" s="25"/>
      <c r="L37" s="236"/>
    </row>
    <row r="38" spans="1:12" x14ac:dyDescent="0.2">
      <c r="A38" s="20"/>
      <c r="B38" s="20"/>
      <c r="C38" s="20"/>
      <c r="D38" s="111" t="s">
        <v>310</v>
      </c>
      <c r="E38" s="111" t="s">
        <v>313</v>
      </c>
      <c r="F38" s="94">
        <v>80</v>
      </c>
      <c r="G38" s="7"/>
      <c r="H38" s="7"/>
      <c r="I38" s="22"/>
      <c r="J38" s="23"/>
      <c r="K38" s="25"/>
      <c r="L38" s="236"/>
    </row>
    <row r="39" spans="1:12" s="56" customFormat="1" x14ac:dyDescent="0.2">
      <c r="A39" s="53">
        <v>10</v>
      </c>
      <c r="B39" s="53" t="s">
        <v>276</v>
      </c>
      <c r="C39" s="53" t="s">
        <v>314</v>
      </c>
      <c r="D39" s="143" t="s">
        <v>315</v>
      </c>
      <c r="E39" s="143"/>
      <c r="F39" s="144">
        <v>2240</v>
      </c>
      <c r="G39" s="13">
        <v>3</v>
      </c>
      <c r="H39" s="13">
        <v>5</v>
      </c>
      <c r="I39" s="241"/>
      <c r="J39" s="54"/>
      <c r="K39" s="55"/>
      <c r="L39" s="69"/>
    </row>
    <row r="40" spans="1:12" s="56" customFormat="1" x14ac:dyDescent="0.2">
      <c r="A40" s="57"/>
      <c r="B40" s="57"/>
      <c r="C40" s="57"/>
      <c r="D40" s="108" t="s">
        <v>316</v>
      </c>
      <c r="E40" s="145" t="s">
        <v>317</v>
      </c>
      <c r="F40" s="109">
        <v>1441</v>
      </c>
      <c r="G40" s="142"/>
      <c r="H40" s="142"/>
      <c r="I40" s="85"/>
      <c r="J40" s="59"/>
      <c r="K40" s="130"/>
      <c r="L40" s="242"/>
    </row>
    <row r="41" spans="1:12" s="56" customFormat="1" x14ac:dyDescent="0.2">
      <c r="A41" s="57"/>
      <c r="B41" s="57"/>
      <c r="C41" s="57"/>
      <c r="D41" s="108" t="s">
        <v>316</v>
      </c>
      <c r="E41" s="108" t="s">
        <v>318</v>
      </c>
      <c r="F41" s="109">
        <v>152</v>
      </c>
      <c r="G41" s="142"/>
      <c r="H41" s="142"/>
      <c r="I41" s="85"/>
      <c r="J41" s="59"/>
      <c r="K41" s="130"/>
      <c r="L41" s="242"/>
    </row>
    <row r="42" spans="1:12" s="56" customFormat="1" x14ac:dyDescent="0.2">
      <c r="A42" s="57"/>
      <c r="B42" s="57"/>
      <c r="C42" s="57"/>
      <c r="D42" s="112" t="s">
        <v>319</v>
      </c>
      <c r="E42" s="112" t="s">
        <v>319</v>
      </c>
      <c r="F42" s="88">
        <v>19</v>
      </c>
      <c r="G42" s="142"/>
      <c r="H42" s="142"/>
      <c r="I42" s="85"/>
      <c r="J42" s="59"/>
      <c r="K42" s="130"/>
      <c r="L42" s="242"/>
    </row>
    <row r="43" spans="1:12" s="56" customFormat="1" x14ac:dyDescent="0.2">
      <c r="A43" s="57"/>
      <c r="B43" s="57"/>
      <c r="C43" s="57"/>
      <c r="D43" s="112" t="s">
        <v>319</v>
      </c>
      <c r="E43" s="112" t="s">
        <v>320</v>
      </c>
      <c r="F43" s="88">
        <v>16</v>
      </c>
      <c r="G43" s="142"/>
      <c r="H43" s="142"/>
      <c r="I43" s="85"/>
      <c r="J43" s="59"/>
      <c r="K43" s="130"/>
      <c r="L43" s="242"/>
    </row>
    <row r="44" spans="1:12" s="56" customFormat="1" x14ac:dyDescent="0.2">
      <c r="A44" s="57"/>
      <c r="B44" s="57"/>
      <c r="C44" s="57"/>
      <c r="D44" s="112" t="s">
        <v>319</v>
      </c>
      <c r="E44" s="112" t="s">
        <v>321</v>
      </c>
      <c r="F44" s="88" t="s">
        <v>47</v>
      </c>
      <c r="G44" s="142"/>
      <c r="H44" s="142"/>
      <c r="I44" s="85"/>
      <c r="J44" s="59"/>
      <c r="K44" s="130"/>
      <c r="L44" s="242"/>
    </row>
    <row r="45" spans="1:12" s="56" customFormat="1" x14ac:dyDescent="0.2">
      <c r="A45" s="57"/>
      <c r="B45" s="57"/>
      <c r="C45" s="57"/>
      <c r="D45" s="112" t="s">
        <v>319</v>
      </c>
      <c r="E45" s="112" t="s">
        <v>322</v>
      </c>
      <c r="F45" s="88" t="s">
        <v>47</v>
      </c>
      <c r="G45" s="142"/>
      <c r="H45" s="142"/>
      <c r="I45" s="85"/>
      <c r="J45" s="59"/>
      <c r="K45" s="130"/>
      <c r="L45" s="242"/>
    </row>
    <row r="46" spans="1:12" s="56" customFormat="1" x14ac:dyDescent="0.2">
      <c r="A46" s="57"/>
      <c r="B46" s="57"/>
      <c r="C46" s="57"/>
      <c r="D46" s="112" t="s">
        <v>319</v>
      </c>
      <c r="E46" s="112" t="s">
        <v>323</v>
      </c>
      <c r="F46" s="88">
        <v>57</v>
      </c>
      <c r="G46" s="142"/>
      <c r="H46" s="142"/>
      <c r="I46" s="85"/>
      <c r="J46" s="59"/>
      <c r="K46" s="130"/>
      <c r="L46" s="242"/>
    </row>
    <row r="47" spans="1:12" s="56" customFormat="1" x14ac:dyDescent="0.2">
      <c r="A47" s="57"/>
      <c r="B47" s="57"/>
      <c r="C47" s="57"/>
      <c r="D47" s="112" t="s">
        <v>319</v>
      </c>
      <c r="E47" s="112" t="s">
        <v>324</v>
      </c>
      <c r="F47" s="88">
        <v>16</v>
      </c>
      <c r="G47" s="142"/>
      <c r="H47" s="142"/>
      <c r="I47" s="85"/>
      <c r="J47" s="59"/>
      <c r="K47" s="130"/>
      <c r="L47" s="242"/>
    </row>
    <row r="48" spans="1:12" s="56" customFormat="1" x14ac:dyDescent="0.2">
      <c r="A48" s="57"/>
      <c r="B48" s="57"/>
      <c r="C48" s="57"/>
      <c r="D48" s="112" t="s">
        <v>319</v>
      </c>
      <c r="E48" s="112" t="s">
        <v>325</v>
      </c>
      <c r="F48" s="88">
        <v>0</v>
      </c>
      <c r="G48" s="105"/>
      <c r="H48" s="105"/>
      <c r="I48" s="85"/>
      <c r="J48" s="59"/>
      <c r="K48" s="130"/>
      <c r="L48" s="242"/>
    </row>
    <row r="49" spans="1:12" s="56" customFormat="1" x14ac:dyDescent="0.2">
      <c r="A49" s="57"/>
      <c r="B49" s="57"/>
      <c r="C49" s="57"/>
      <c r="D49" s="112" t="s">
        <v>319</v>
      </c>
      <c r="E49" s="112" t="s">
        <v>326</v>
      </c>
      <c r="F49" s="88">
        <v>16</v>
      </c>
      <c r="G49" s="142"/>
      <c r="H49" s="142"/>
      <c r="I49" s="85"/>
      <c r="J49" s="59"/>
      <c r="K49" s="130"/>
      <c r="L49" s="242"/>
    </row>
    <row r="50" spans="1:12" s="56" customFormat="1" x14ac:dyDescent="0.2">
      <c r="A50" s="57"/>
      <c r="B50" s="57"/>
      <c r="C50" s="57"/>
      <c r="D50" s="112" t="s">
        <v>319</v>
      </c>
      <c r="E50" s="112" t="s">
        <v>327</v>
      </c>
      <c r="F50" s="88" t="s">
        <v>47</v>
      </c>
      <c r="G50" s="105"/>
      <c r="H50" s="105"/>
      <c r="I50" s="85"/>
      <c r="J50" s="59"/>
      <c r="K50" s="130"/>
      <c r="L50" s="242"/>
    </row>
    <row r="51" spans="1:12" s="56" customFormat="1" x14ac:dyDescent="0.2">
      <c r="A51" s="57"/>
      <c r="B51" s="57"/>
      <c r="C51" s="57"/>
      <c r="D51" s="112" t="s">
        <v>319</v>
      </c>
      <c r="E51" s="112" t="s">
        <v>328</v>
      </c>
      <c r="F51" s="88" t="s">
        <v>47</v>
      </c>
      <c r="G51" s="142"/>
      <c r="H51" s="142"/>
      <c r="I51" s="85"/>
      <c r="J51" s="59"/>
      <c r="K51" s="130"/>
      <c r="L51" s="242"/>
    </row>
    <row r="52" spans="1:12" s="56" customFormat="1" x14ac:dyDescent="0.2">
      <c r="A52" s="57"/>
      <c r="B52" s="57"/>
      <c r="C52" s="57"/>
      <c r="D52" s="112" t="s">
        <v>329</v>
      </c>
      <c r="E52" s="112" t="s">
        <v>329</v>
      </c>
      <c r="F52" s="88">
        <v>234</v>
      </c>
      <c r="G52" s="113"/>
      <c r="H52" s="113"/>
      <c r="I52" s="243" t="s">
        <v>330</v>
      </c>
      <c r="J52" s="63" t="s">
        <v>1652</v>
      </c>
      <c r="K52" s="244" t="s">
        <v>37</v>
      </c>
      <c r="L52" s="245" t="s">
        <v>238</v>
      </c>
    </row>
    <row r="53" spans="1:12" s="56" customFormat="1" x14ac:dyDescent="0.2">
      <c r="A53" s="57"/>
      <c r="B53" s="57"/>
      <c r="C53" s="57"/>
      <c r="D53" s="112" t="s">
        <v>329</v>
      </c>
      <c r="E53" s="112" t="s">
        <v>331</v>
      </c>
      <c r="F53" s="88" t="s">
        <v>47</v>
      </c>
      <c r="G53" s="142"/>
      <c r="H53" s="113"/>
      <c r="I53" s="243"/>
      <c r="J53" s="63"/>
      <c r="K53" s="244"/>
      <c r="L53" s="214"/>
    </row>
    <row r="54" spans="1:12" s="56" customFormat="1" x14ac:dyDescent="0.2">
      <c r="A54" s="57"/>
      <c r="B54" s="57"/>
      <c r="C54" s="57"/>
      <c r="D54" s="112" t="s">
        <v>329</v>
      </c>
      <c r="E54" s="112" t="s">
        <v>332</v>
      </c>
      <c r="F54" s="88">
        <v>52</v>
      </c>
      <c r="G54" s="113"/>
      <c r="H54" s="113"/>
      <c r="I54" s="243"/>
      <c r="J54" s="63"/>
      <c r="K54" s="244"/>
      <c r="L54" s="214"/>
    </row>
    <row r="55" spans="1:12" s="56" customFormat="1" x14ac:dyDescent="0.2">
      <c r="A55" s="57"/>
      <c r="B55" s="57"/>
      <c r="C55" s="57"/>
      <c r="D55" s="112" t="s">
        <v>329</v>
      </c>
      <c r="E55" s="112" t="s">
        <v>333</v>
      </c>
      <c r="F55" s="88">
        <v>99</v>
      </c>
      <c r="G55" s="113"/>
      <c r="H55" s="113"/>
      <c r="I55" s="243"/>
      <c r="J55" s="63"/>
      <c r="K55" s="244"/>
      <c r="L55" s="214"/>
    </row>
    <row r="56" spans="1:12" s="56" customFormat="1" x14ac:dyDescent="0.2">
      <c r="A56" s="57"/>
      <c r="B56" s="57"/>
      <c r="C56" s="57"/>
      <c r="D56" s="112" t="s">
        <v>329</v>
      </c>
      <c r="E56" s="112" t="s">
        <v>334</v>
      </c>
      <c r="F56" s="88">
        <v>16</v>
      </c>
      <c r="G56" s="113"/>
      <c r="H56" s="113"/>
      <c r="I56" s="243"/>
      <c r="J56" s="63"/>
      <c r="K56" s="244"/>
      <c r="L56" s="214"/>
    </row>
    <row r="57" spans="1:12" s="56" customFormat="1" x14ac:dyDescent="0.2">
      <c r="A57" s="57"/>
      <c r="B57" s="57"/>
      <c r="C57" s="57"/>
      <c r="D57" s="112" t="s">
        <v>329</v>
      </c>
      <c r="E57" s="112" t="s">
        <v>335</v>
      </c>
      <c r="F57" s="88" t="s">
        <v>47</v>
      </c>
      <c r="G57" s="113"/>
      <c r="H57" s="113"/>
      <c r="I57" s="243"/>
      <c r="J57" s="63"/>
      <c r="K57" s="244"/>
      <c r="L57" s="214"/>
    </row>
    <row r="58" spans="1:12" s="56" customFormat="1" x14ac:dyDescent="0.2">
      <c r="A58" s="57"/>
      <c r="B58" s="57"/>
      <c r="C58" s="57"/>
      <c r="D58" s="112" t="s">
        <v>329</v>
      </c>
      <c r="E58" s="112" t="s">
        <v>336</v>
      </c>
      <c r="F58" s="88">
        <v>0</v>
      </c>
      <c r="G58" s="105"/>
      <c r="H58" s="105"/>
      <c r="I58" s="243"/>
      <c r="J58" s="63"/>
      <c r="K58" s="244"/>
      <c r="L58" s="214"/>
    </row>
    <row r="59" spans="1:12" s="56" customFormat="1" x14ac:dyDescent="0.2">
      <c r="A59" s="57"/>
      <c r="B59" s="57"/>
      <c r="C59" s="57"/>
      <c r="D59" s="112" t="s">
        <v>329</v>
      </c>
      <c r="E59" s="112" t="s">
        <v>122</v>
      </c>
      <c r="F59" s="88">
        <v>36</v>
      </c>
      <c r="G59" s="142"/>
      <c r="H59" s="113"/>
      <c r="I59" s="246" t="s">
        <v>1676</v>
      </c>
      <c r="J59" s="79" t="s">
        <v>1645</v>
      </c>
      <c r="K59" s="247" t="s">
        <v>338</v>
      </c>
      <c r="L59" s="248" t="s">
        <v>339</v>
      </c>
    </row>
    <row r="60" spans="1:12" s="56" customFormat="1" x14ac:dyDescent="0.2">
      <c r="A60" s="57"/>
      <c r="B60" s="57"/>
      <c r="C60" s="57"/>
      <c r="D60" s="112" t="s">
        <v>329</v>
      </c>
      <c r="E60" s="112" t="s">
        <v>340</v>
      </c>
      <c r="F60" s="88">
        <v>14</v>
      </c>
      <c r="G60" s="113"/>
      <c r="H60" s="113"/>
      <c r="I60" s="243"/>
      <c r="J60" s="63"/>
      <c r="K60" s="244"/>
      <c r="L60" s="214"/>
    </row>
    <row r="61" spans="1:12" s="56" customFormat="1" x14ac:dyDescent="0.2">
      <c r="A61" s="57"/>
      <c r="B61" s="57"/>
      <c r="C61" s="57"/>
      <c r="D61" s="112" t="s">
        <v>329</v>
      </c>
      <c r="E61" s="112" t="s">
        <v>341</v>
      </c>
      <c r="F61" s="88">
        <v>22</v>
      </c>
      <c r="G61" s="113"/>
      <c r="H61" s="113"/>
      <c r="I61" s="85"/>
      <c r="J61" s="59"/>
      <c r="K61" s="130"/>
      <c r="L61" s="242"/>
    </row>
    <row r="62" spans="1:12" s="56" customFormat="1" x14ac:dyDescent="0.2">
      <c r="A62" s="57"/>
      <c r="B62" s="57"/>
      <c r="C62" s="57"/>
      <c r="D62" s="112" t="s">
        <v>329</v>
      </c>
      <c r="E62" s="112" t="s">
        <v>342</v>
      </c>
      <c r="F62" s="88" t="s">
        <v>47</v>
      </c>
      <c r="G62" s="113"/>
      <c r="H62" s="113"/>
      <c r="I62" s="85"/>
      <c r="J62" s="59"/>
      <c r="K62" s="130"/>
      <c r="L62" s="242"/>
    </row>
    <row r="63" spans="1:12" s="56" customFormat="1" x14ac:dyDescent="0.2">
      <c r="A63" s="57"/>
      <c r="B63" s="57"/>
      <c r="C63" s="57"/>
      <c r="D63" s="112" t="s">
        <v>329</v>
      </c>
      <c r="E63" s="112" t="s">
        <v>343</v>
      </c>
      <c r="F63" s="88" t="s">
        <v>47</v>
      </c>
      <c r="G63" s="142"/>
      <c r="H63" s="113"/>
      <c r="I63" s="85"/>
      <c r="J63" s="59"/>
      <c r="K63" s="130"/>
      <c r="L63" s="242"/>
    </row>
    <row r="64" spans="1:12" s="56" customFormat="1" x14ac:dyDescent="0.2">
      <c r="A64" s="57"/>
      <c r="B64" s="57"/>
      <c r="C64" s="57"/>
      <c r="D64" s="112" t="s">
        <v>329</v>
      </c>
      <c r="E64" s="112" t="s">
        <v>344</v>
      </c>
      <c r="F64" s="88" t="s">
        <v>47</v>
      </c>
      <c r="G64" s="113"/>
      <c r="H64" s="113"/>
      <c r="I64" s="85"/>
      <c r="J64" s="59"/>
      <c r="K64" s="130"/>
      <c r="L64" s="242"/>
    </row>
    <row r="65" spans="1:12" x14ac:dyDescent="0.2">
      <c r="A65" s="34">
        <v>11</v>
      </c>
      <c r="B65" s="34" t="s">
        <v>276</v>
      </c>
      <c r="C65" s="34" t="s">
        <v>314</v>
      </c>
      <c r="D65" s="183" t="s">
        <v>345</v>
      </c>
      <c r="E65" s="183"/>
      <c r="F65" s="184">
        <v>5141</v>
      </c>
      <c r="G65" s="1">
        <v>2</v>
      </c>
      <c r="H65" s="1">
        <v>2</v>
      </c>
      <c r="I65" s="234"/>
      <c r="J65" s="35"/>
      <c r="K65" s="27"/>
      <c r="L65" s="235"/>
    </row>
    <row r="66" spans="1:12" x14ac:dyDescent="0.2">
      <c r="A66" s="20"/>
      <c r="B66" s="20"/>
      <c r="C66" s="20"/>
      <c r="D66" s="111" t="s">
        <v>346</v>
      </c>
      <c r="E66" s="111" t="s">
        <v>346</v>
      </c>
      <c r="F66" s="94">
        <v>3062</v>
      </c>
      <c r="G66" s="7"/>
      <c r="H66" s="7"/>
      <c r="I66" s="239" t="s">
        <v>1675</v>
      </c>
      <c r="J66" s="62" t="s">
        <v>1652</v>
      </c>
      <c r="K66" s="207" t="s">
        <v>221</v>
      </c>
      <c r="L66" s="249" t="s">
        <v>239</v>
      </c>
    </row>
    <row r="67" spans="1:12" x14ac:dyDescent="0.2">
      <c r="A67" s="20"/>
      <c r="B67" s="20"/>
      <c r="C67" s="20"/>
      <c r="D67" s="111" t="s">
        <v>346</v>
      </c>
      <c r="E67" s="111" t="s">
        <v>347</v>
      </c>
      <c r="F67" s="94">
        <v>524</v>
      </c>
      <c r="G67" s="7"/>
      <c r="H67" s="7"/>
      <c r="I67" s="238"/>
      <c r="J67" s="62"/>
      <c r="K67" s="18"/>
      <c r="L67" s="207"/>
    </row>
    <row r="68" spans="1:12" x14ac:dyDescent="0.2">
      <c r="A68" s="20"/>
      <c r="B68" s="20"/>
      <c r="C68" s="20"/>
      <c r="D68" s="111" t="s">
        <v>348</v>
      </c>
      <c r="E68" s="111" t="s">
        <v>349</v>
      </c>
      <c r="F68" s="94">
        <v>173</v>
      </c>
      <c r="G68" s="7"/>
      <c r="H68" s="7"/>
      <c r="I68" s="238"/>
      <c r="J68" s="62"/>
      <c r="K68" s="18"/>
      <c r="L68" s="207"/>
    </row>
    <row r="69" spans="1:12" x14ac:dyDescent="0.2">
      <c r="A69" s="20"/>
      <c r="B69" s="20"/>
      <c r="C69" s="20"/>
      <c r="D69" s="111" t="s">
        <v>348</v>
      </c>
      <c r="E69" s="111" t="s">
        <v>350</v>
      </c>
      <c r="F69" s="94">
        <v>111</v>
      </c>
      <c r="G69" s="7"/>
      <c r="H69" s="7"/>
      <c r="I69" s="238"/>
      <c r="J69" s="62"/>
      <c r="K69" s="18"/>
      <c r="L69" s="207"/>
    </row>
    <row r="70" spans="1:12" x14ac:dyDescent="0.2">
      <c r="A70" s="20"/>
      <c r="B70" s="20"/>
      <c r="C70" s="20"/>
      <c r="D70" s="111" t="s">
        <v>348</v>
      </c>
      <c r="E70" s="111" t="s">
        <v>351</v>
      </c>
      <c r="F70" s="94">
        <v>204</v>
      </c>
      <c r="G70" s="7"/>
      <c r="H70" s="7"/>
      <c r="I70" s="238"/>
      <c r="J70" s="62"/>
      <c r="K70" s="18"/>
      <c r="L70" s="207"/>
    </row>
    <row r="71" spans="1:12" x14ac:dyDescent="0.2">
      <c r="A71" s="36"/>
      <c r="B71" s="36"/>
      <c r="C71" s="36"/>
      <c r="D71" s="111" t="s">
        <v>352</v>
      </c>
      <c r="E71" s="111" t="s">
        <v>353</v>
      </c>
      <c r="F71" s="94">
        <v>297</v>
      </c>
      <c r="G71" s="7"/>
      <c r="H71" s="7"/>
      <c r="I71" s="17"/>
      <c r="J71" s="17"/>
      <c r="K71" s="17"/>
      <c r="L71" s="207"/>
    </row>
    <row r="72" spans="1:12" x14ac:dyDescent="0.2">
      <c r="A72" s="20"/>
      <c r="B72" s="20"/>
      <c r="C72" s="20"/>
      <c r="D72" s="111" t="s">
        <v>352</v>
      </c>
      <c r="E72" s="111" t="s">
        <v>354</v>
      </c>
      <c r="F72" s="94">
        <v>770</v>
      </c>
      <c r="G72" s="7"/>
      <c r="H72" s="7"/>
      <c r="I72" s="239" t="s">
        <v>355</v>
      </c>
      <c r="J72" s="62" t="s">
        <v>1652</v>
      </c>
      <c r="K72" s="207" t="s">
        <v>221</v>
      </c>
      <c r="L72" s="249" t="s">
        <v>356</v>
      </c>
    </row>
    <row r="73" spans="1:12" x14ac:dyDescent="0.2">
      <c r="A73" s="34">
        <v>12</v>
      </c>
      <c r="B73" s="34" t="s">
        <v>276</v>
      </c>
      <c r="C73" s="34" t="s">
        <v>314</v>
      </c>
      <c r="D73" s="183" t="s">
        <v>352</v>
      </c>
      <c r="E73" s="183"/>
      <c r="F73" s="184">
        <f>SUM(F74:F75)</f>
        <v>764</v>
      </c>
      <c r="G73" s="1">
        <v>1</v>
      </c>
      <c r="H73" s="1">
        <v>1</v>
      </c>
      <c r="I73" s="234" t="s">
        <v>1661</v>
      </c>
      <c r="J73" s="35" t="s">
        <v>1652</v>
      </c>
      <c r="K73" s="27" t="s">
        <v>221</v>
      </c>
      <c r="L73" s="235" t="s">
        <v>239</v>
      </c>
    </row>
    <row r="74" spans="1:12" x14ac:dyDescent="0.2">
      <c r="A74" s="20"/>
      <c r="B74" s="20"/>
      <c r="C74" s="20"/>
      <c r="D74" s="111" t="s">
        <v>352</v>
      </c>
      <c r="E74" s="111" t="s">
        <v>352</v>
      </c>
      <c r="F74" s="94">
        <v>248</v>
      </c>
      <c r="G74" s="7"/>
      <c r="H74" s="7"/>
      <c r="I74" s="238"/>
      <c r="J74" s="62"/>
      <c r="K74" s="18"/>
      <c r="L74" s="207"/>
    </row>
    <row r="75" spans="1:12" x14ac:dyDescent="0.2">
      <c r="A75" s="20"/>
      <c r="B75" s="20"/>
      <c r="C75" s="20"/>
      <c r="D75" s="111" t="s">
        <v>352</v>
      </c>
      <c r="E75" s="111" t="s">
        <v>357</v>
      </c>
      <c r="F75" s="94">
        <v>516</v>
      </c>
      <c r="G75" s="7"/>
      <c r="H75" s="7"/>
      <c r="I75" s="22"/>
      <c r="J75" s="23"/>
      <c r="K75" s="25"/>
      <c r="L75" s="236"/>
    </row>
    <row r="76" spans="1:12" x14ac:dyDescent="0.2">
      <c r="A76" s="34">
        <v>13</v>
      </c>
      <c r="B76" s="34" t="s">
        <v>276</v>
      </c>
      <c r="C76" s="34" t="s">
        <v>358</v>
      </c>
      <c r="D76" s="183" t="s">
        <v>359</v>
      </c>
      <c r="E76" s="183"/>
      <c r="F76" s="184">
        <f>SUM(F77:F82)</f>
        <v>2390</v>
      </c>
      <c r="G76" s="1">
        <v>1</v>
      </c>
      <c r="H76" s="1">
        <v>1</v>
      </c>
      <c r="I76" s="234" t="s">
        <v>1647</v>
      </c>
      <c r="J76" s="35" t="s">
        <v>1645</v>
      </c>
      <c r="K76" s="27" t="s">
        <v>37</v>
      </c>
      <c r="L76" s="235" t="s">
        <v>273</v>
      </c>
    </row>
    <row r="77" spans="1:12" x14ac:dyDescent="0.2">
      <c r="A77" s="20"/>
      <c r="B77" s="20"/>
      <c r="C77" s="20"/>
      <c r="D77" s="132" t="s">
        <v>359</v>
      </c>
      <c r="E77" s="132" t="s">
        <v>360</v>
      </c>
      <c r="F77" s="133">
        <v>1100</v>
      </c>
      <c r="G77" s="231"/>
      <c r="H77" s="231"/>
      <c r="I77" s="22"/>
      <c r="J77" s="23"/>
      <c r="K77" s="25"/>
      <c r="L77" s="236"/>
    </row>
    <row r="78" spans="1:12" x14ac:dyDescent="0.2">
      <c r="A78" s="20"/>
      <c r="B78" s="20"/>
      <c r="C78" s="20"/>
      <c r="D78" s="132" t="s">
        <v>359</v>
      </c>
      <c r="E78" s="132" t="s">
        <v>361</v>
      </c>
      <c r="F78" s="133">
        <v>47</v>
      </c>
      <c r="G78" s="231"/>
      <c r="H78" s="231"/>
      <c r="I78" s="22"/>
      <c r="J78" s="23"/>
      <c r="K78" s="25"/>
      <c r="L78" s="236"/>
    </row>
    <row r="79" spans="1:12" x14ac:dyDescent="0.2">
      <c r="A79" s="20"/>
      <c r="B79" s="20"/>
      <c r="C79" s="20"/>
      <c r="D79" s="132" t="s">
        <v>359</v>
      </c>
      <c r="E79" s="132" t="s">
        <v>362</v>
      </c>
      <c r="F79" s="133">
        <v>532</v>
      </c>
      <c r="G79" s="231"/>
      <c r="H79" s="231"/>
      <c r="I79" s="22"/>
      <c r="J79" s="23"/>
      <c r="K79" s="25"/>
      <c r="L79" s="236"/>
    </row>
    <row r="80" spans="1:12" x14ac:dyDescent="0.2">
      <c r="A80" s="20"/>
      <c r="B80" s="20"/>
      <c r="C80" s="20"/>
      <c r="D80" s="132" t="s">
        <v>359</v>
      </c>
      <c r="E80" s="132" t="s">
        <v>363</v>
      </c>
      <c r="F80" s="133">
        <v>332</v>
      </c>
      <c r="G80" s="231"/>
      <c r="H80" s="231"/>
      <c r="I80" s="22"/>
      <c r="J80" s="23"/>
      <c r="K80" s="25"/>
      <c r="L80" s="236"/>
    </row>
    <row r="81" spans="1:12" x14ac:dyDescent="0.2">
      <c r="A81" s="20"/>
      <c r="B81" s="20"/>
      <c r="C81" s="20"/>
      <c r="D81" s="132" t="s">
        <v>359</v>
      </c>
      <c r="E81" s="132" t="s">
        <v>364</v>
      </c>
      <c r="F81" s="133">
        <v>329</v>
      </c>
      <c r="G81" s="231"/>
      <c r="H81" s="231"/>
      <c r="I81" s="22"/>
      <c r="J81" s="23"/>
      <c r="K81" s="25"/>
      <c r="L81" s="236"/>
    </row>
    <row r="82" spans="1:12" x14ac:dyDescent="0.2">
      <c r="A82" s="20"/>
      <c r="B82" s="20"/>
      <c r="C82" s="20"/>
      <c r="D82" s="132" t="s">
        <v>359</v>
      </c>
      <c r="E82" s="132" t="s">
        <v>365</v>
      </c>
      <c r="F82" s="133">
        <v>50</v>
      </c>
      <c r="G82" s="231"/>
      <c r="H82" s="231"/>
      <c r="I82" s="22"/>
      <c r="J82" s="23"/>
      <c r="K82" s="25"/>
      <c r="L82" s="236"/>
    </row>
    <row r="83" spans="1:12" x14ac:dyDescent="0.2">
      <c r="A83" s="34">
        <v>14</v>
      </c>
      <c r="B83" s="34" t="s">
        <v>276</v>
      </c>
      <c r="C83" s="34" t="s">
        <v>358</v>
      </c>
      <c r="D83" s="183" t="s">
        <v>366</v>
      </c>
      <c r="E83" s="183"/>
      <c r="F83" s="184">
        <v>1009</v>
      </c>
      <c r="G83" s="1">
        <v>1</v>
      </c>
      <c r="H83" s="1">
        <v>1</v>
      </c>
      <c r="I83" s="234" t="s">
        <v>367</v>
      </c>
      <c r="J83" s="35" t="s">
        <v>1652</v>
      </c>
      <c r="K83" s="27" t="s">
        <v>221</v>
      </c>
      <c r="L83" s="235" t="s">
        <v>270</v>
      </c>
    </row>
    <row r="84" spans="1:12" x14ac:dyDescent="0.2">
      <c r="A84" s="20"/>
      <c r="B84" s="20"/>
      <c r="C84" s="20"/>
      <c r="D84" s="132" t="s">
        <v>368</v>
      </c>
      <c r="E84" s="132" t="s">
        <v>368</v>
      </c>
      <c r="F84" s="133">
        <v>594</v>
      </c>
      <c r="G84" s="230"/>
      <c r="H84" s="230"/>
      <c r="I84" s="22"/>
      <c r="J84" s="23"/>
      <c r="K84" s="25"/>
      <c r="L84" s="236"/>
    </row>
    <row r="85" spans="1:12" x14ac:dyDescent="0.2">
      <c r="A85" s="20"/>
      <c r="B85" s="20"/>
      <c r="C85" s="20"/>
      <c r="D85" s="132" t="s">
        <v>368</v>
      </c>
      <c r="E85" s="132" t="s">
        <v>369</v>
      </c>
      <c r="F85" s="133" t="s">
        <v>47</v>
      </c>
      <c r="G85" s="230"/>
      <c r="H85" s="230"/>
      <c r="I85" s="22"/>
      <c r="J85" s="23"/>
      <c r="K85" s="25"/>
      <c r="L85" s="236"/>
    </row>
    <row r="86" spans="1:12" x14ac:dyDescent="0.2">
      <c r="A86" s="20"/>
      <c r="B86" s="20"/>
      <c r="C86" s="20"/>
      <c r="D86" s="132" t="s">
        <v>368</v>
      </c>
      <c r="E86" s="132" t="s">
        <v>370</v>
      </c>
      <c r="F86" s="133">
        <v>51</v>
      </c>
      <c r="G86" s="230"/>
      <c r="H86" s="230"/>
      <c r="I86" s="22"/>
      <c r="J86" s="23"/>
      <c r="K86" s="25"/>
      <c r="L86" s="236"/>
    </row>
    <row r="87" spans="1:12" x14ac:dyDescent="0.2">
      <c r="A87" s="20"/>
      <c r="B87" s="20"/>
      <c r="C87" s="20"/>
      <c r="D87" s="132" t="s">
        <v>368</v>
      </c>
      <c r="E87" s="132" t="s">
        <v>371</v>
      </c>
      <c r="F87" s="133">
        <v>69</v>
      </c>
      <c r="G87" s="230"/>
      <c r="H87" s="230"/>
      <c r="I87" s="22"/>
      <c r="J87" s="23"/>
      <c r="K87" s="25"/>
      <c r="L87" s="236"/>
    </row>
    <row r="88" spans="1:12" x14ac:dyDescent="0.2">
      <c r="A88" s="20"/>
      <c r="B88" s="20"/>
      <c r="C88" s="20"/>
      <c r="D88" s="132" t="s">
        <v>372</v>
      </c>
      <c r="E88" s="132" t="s">
        <v>373</v>
      </c>
      <c r="F88" s="133">
        <v>96</v>
      </c>
      <c r="G88" s="231"/>
      <c r="H88" s="231"/>
      <c r="I88" s="22"/>
      <c r="J88" s="23"/>
      <c r="K88" s="25"/>
      <c r="L88" s="236"/>
    </row>
    <row r="89" spans="1:12" x14ac:dyDescent="0.2">
      <c r="A89" s="20"/>
      <c r="B89" s="20"/>
      <c r="C89" s="20"/>
      <c r="D89" s="132" t="s">
        <v>372</v>
      </c>
      <c r="E89" s="132" t="s">
        <v>374</v>
      </c>
      <c r="F89" s="133">
        <v>113</v>
      </c>
      <c r="G89" s="231"/>
      <c r="H89" s="231"/>
      <c r="I89" s="22"/>
      <c r="J89" s="23"/>
      <c r="K89" s="25"/>
      <c r="L89" s="236"/>
    </row>
    <row r="90" spans="1:12" x14ac:dyDescent="0.2">
      <c r="A90" s="20"/>
      <c r="B90" s="20"/>
      <c r="C90" s="20"/>
      <c r="D90" s="132" t="s">
        <v>372</v>
      </c>
      <c r="E90" s="132" t="s">
        <v>375</v>
      </c>
      <c r="F90" s="133">
        <v>81</v>
      </c>
      <c r="G90" s="136"/>
      <c r="H90" s="136"/>
      <c r="I90" s="22"/>
      <c r="J90" s="23"/>
      <c r="K90" s="25"/>
      <c r="L90" s="236"/>
    </row>
    <row r="91" spans="1:12" x14ac:dyDescent="0.2">
      <c r="A91" s="34">
        <v>15</v>
      </c>
      <c r="B91" s="34" t="s">
        <v>276</v>
      </c>
      <c r="C91" s="34" t="s">
        <v>358</v>
      </c>
      <c r="D91" s="183" t="s">
        <v>376</v>
      </c>
      <c r="E91" s="183"/>
      <c r="F91" s="184">
        <v>1227</v>
      </c>
      <c r="G91" s="1">
        <v>1</v>
      </c>
      <c r="H91" s="1">
        <v>1</v>
      </c>
      <c r="I91" s="234" t="s">
        <v>1648</v>
      </c>
      <c r="J91" s="35" t="s">
        <v>1645</v>
      </c>
      <c r="K91" s="27" t="s">
        <v>37</v>
      </c>
      <c r="L91" s="235" t="s">
        <v>273</v>
      </c>
    </row>
    <row r="92" spans="1:12" x14ac:dyDescent="0.2">
      <c r="A92" s="20"/>
      <c r="B92" s="20"/>
      <c r="C92" s="20"/>
      <c r="D92" s="132" t="s">
        <v>377</v>
      </c>
      <c r="E92" s="132" t="s">
        <v>377</v>
      </c>
      <c r="F92" s="133">
        <v>127</v>
      </c>
      <c r="G92" s="231"/>
      <c r="H92" s="231"/>
      <c r="I92" s="22"/>
      <c r="J92" s="23"/>
      <c r="K92" s="25"/>
      <c r="L92" s="236"/>
    </row>
    <row r="93" spans="1:12" x14ac:dyDescent="0.2">
      <c r="A93" s="20"/>
      <c r="B93" s="20"/>
      <c r="C93" s="20"/>
      <c r="D93" s="132" t="s">
        <v>377</v>
      </c>
      <c r="E93" s="132" t="s">
        <v>378</v>
      </c>
      <c r="F93" s="133">
        <v>219</v>
      </c>
      <c r="G93" s="231"/>
      <c r="H93" s="231"/>
      <c r="I93" s="22"/>
      <c r="J93" s="23"/>
      <c r="K93" s="25"/>
      <c r="L93" s="236"/>
    </row>
    <row r="94" spans="1:12" x14ac:dyDescent="0.2">
      <c r="A94" s="20"/>
      <c r="B94" s="20"/>
      <c r="C94" s="20"/>
      <c r="D94" s="132" t="s">
        <v>377</v>
      </c>
      <c r="E94" s="132" t="s">
        <v>379</v>
      </c>
      <c r="F94" s="133">
        <v>173</v>
      </c>
      <c r="G94" s="231"/>
      <c r="H94" s="231"/>
      <c r="I94" s="22"/>
      <c r="J94" s="23"/>
      <c r="K94" s="25"/>
      <c r="L94" s="236"/>
    </row>
    <row r="95" spans="1:12" x14ac:dyDescent="0.2">
      <c r="A95" s="20"/>
      <c r="B95" s="20"/>
      <c r="C95" s="20"/>
      <c r="D95" s="132" t="s">
        <v>380</v>
      </c>
      <c r="E95" s="132" t="s">
        <v>380</v>
      </c>
      <c r="F95" s="133">
        <v>46</v>
      </c>
      <c r="G95" s="231"/>
      <c r="H95" s="231"/>
      <c r="I95" s="22"/>
      <c r="J95" s="23"/>
      <c r="K95" s="25"/>
      <c r="L95" s="236"/>
    </row>
    <row r="96" spans="1:12" x14ac:dyDescent="0.2">
      <c r="A96" s="20"/>
      <c r="B96" s="20"/>
      <c r="C96" s="20"/>
      <c r="D96" s="132" t="s">
        <v>380</v>
      </c>
      <c r="E96" s="132" t="s">
        <v>381</v>
      </c>
      <c r="F96" s="133">
        <v>11</v>
      </c>
      <c r="G96" s="231"/>
      <c r="H96" s="231"/>
      <c r="I96" s="22"/>
      <c r="J96" s="23"/>
      <c r="K96" s="25"/>
      <c r="L96" s="236"/>
    </row>
    <row r="97" spans="1:12" x14ac:dyDescent="0.2">
      <c r="A97" s="20"/>
      <c r="B97" s="20"/>
      <c r="C97" s="20"/>
      <c r="D97" s="132" t="s">
        <v>382</v>
      </c>
      <c r="E97" s="132" t="s">
        <v>383</v>
      </c>
      <c r="F97" s="133">
        <v>649</v>
      </c>
      <c r="G97" s="231"/>
      <c r="H97" s="231"/>
      <c r="I97" s="22"/>
      <c r="J97" s="23"/>
      <c r="K97" s="25"/>
      <c r="L97" s="236"/>
    </row>
    <row r="98" spans="1:12" x14ac:dyDescent="0.2">
      <c r="A98" s="20"/>
      <c r="B98" s="20"/>
      <c r="C98" s="20"/>
      <c r="D98" s="132" t="s">
        <v>382</v>
      </c>
      <c r="E98" s="132" t="s">
        <v>384</v>
      </c>
      <c r="F98" s="133" t="s">
        <v>47</v>
      </c>
      <c r="G98" s="232"/>
      <c r="H98" s="232"/>
      <c r="I98" s="22"/>
      <c r="J98" s="23"/>
      <c r="K98" s="25"/>
      <c r="L98" s="236"/>
    </row>
    <row r="99" spans="1:12" x14ac:dyDescent="0.2">
      <c r="A99" s="34">
        <v>16</v>
      </c>
      <c r="B99" s="34" t="s">
        <v>276</v>
      </c>
      <c r="C99" s="34" t="s">
        <v>358</v>
      </c>
      <c r="D99" s="183" t="s">
        <v>385</v>
      </c>
      <c r="E99" s="183"/>
      <c r="F99" s="184">
        <v>2135</v>
      </c>
      <c r="G99" s="1">
        <v>1</v>
      </c>
      <c r="H99" s="1">
        <v>1</v>
      </c>
      <c r="I99" s="234" t="s">
        <v>386</v>
      </c>
      <c r="J99" s="35" t="s">
        <v>1652</v>
      </c>
      <c r="K99" s="27" t="s">
        <v>37</v>
      </c>
      <c r="L99" s="235" t="s">
        <v>270</v>
      </c>
    </row>
    <row r="100" spans="1:12" x14ac:dyDescent="0.2">
      <c r="A100" s="20"/>
      <c r="B100" s="20"/>
      <c r="C100" s="20"/>
      <c r="D100" s="132" t="s">
        <v>387</v>
      </c>
      <c r="E100" s="132" t="s">
        <v>387</v>
      </c>
      <c r="F100" s="133">
        <v>665</v>
      </c>
      <c r="G100" s="232"/>
      <c r="H100" s="232"/>
      <c r="I100" s="22"/>
      <c r="J100" s="23"/>
      <c r="K100" s="25"/>
      <c r="L100" s="236"/>
    </row>
    <row r="101" spans="1:12" x14ac:dyDescent="0.2">
      <c r="A101" s="20"/>
      <c r="B101" s="20"/>
      <c r="C101" s="20"/>
      <c r="D101" s="132" t="s">
        <v>387</v>
      </c>
      <c r="E101" s="132" t="s">
        <v>388</v>
      </c>
      <c r="F101" s="133">
        <v>93</v>
      </c>
      <c r="G101" s="232"/>
      <c r="H101" s="232"/>
      <c r="I101" s="22"/>
      <c r="J101" s="23"/>
      <c r="K101" s="25"/>
      <c r="L101" s="236"/>
    </row>
    <row r="102" spans="1:12" x14ac:dyDescent="0.2">
      <c r="A102" s="20"/>
      <c r="B102" s="20"/>
      <c r="C102" s="20"/>
      <c r="D102" s="132" t="s">
        <v>387</v>
      </c>
      <c r="E102" s="132" t="s">
        <v>389</v>
      </c>
      <c r="F102" s="133">
        <v>231</v>
      </c>
      <c r="G102" s="232"/>
      <c r="H102" s="232"/>
      <c r="I102" s="22"/>
      <c r="J102" s="23"/>
      <c r="K102" s="25"/>
      <c r="L102" s="236"/>
    </row>
    <row r="103" spans="1:12" x14ac:dyDescent="0.2">
      <c r="A103" s="20"/>
      <c r="B103" s="20"/>
      <c r="C103" s="20"/>
      <c r="D103" s="132" t="s">
        <v>358</v>
      </c>
      <c r="E103" s="132" t="s">
        <v>390</v>
      </c>
      <c r="F103" s="133">
        <v>478</v>
      </c>
      <c r="G103" s="232"/>
      <c r="H103" s="232"/>
      <c r="I103" s="22"/>
      <c r="J103" s="23"/>
      <c r="K103" s="25"/>
      <c r="L103" s="236"/>
    </row>
    <row r="104" spans="1:12" x14ac:dyDescent="0.2">
      <c r="A104" s="20"/>
      <c r="B104" s="20"/>
      <c r="C104" s="20"/>
      <c r="D104" s="132" t="s">
        <v>358</v>
      </c>
      <c r="E104" s="132" t="s">
        <v>122</v>
      </c>
      <c r="F104" s="133">
        <v>366</v>
      </c>
      <c r="G104" s="232"/>
      <c r="H104" s="232"/>
      <c r="I104" s="22"/>
      <c r="J104" s="23"/>
      <c r="K104" s="25"/>
      <c r="L104" s="236"/>
    </row>
    <row r="105" spans="1:12" x14ac:dyDescent="0.2">
      <c r="A105" s="20"/>
      <c r="B105" s="20"/>
      <c r="C105" s="20"/>
      <c r="D105" s="132" t="s">
        <v>358</v>
      </c>
      <c r="E105" s="132" t="s">
        <v>391</v>
      </c>
      <c r="F105" s="133">
        <v>302</v>
      </c>
      <c r="G105" s="232"/>
      <c r="H105" s="232"/>
      <c r="I105" s="22"/>
      <c r="J105" s="23"/>
      <c r="K105" s="25"/>
      <c r="L105" s="236"/>
    </row>
    <row r="106" spans="1:12" x14ac:dyDescent="0.2">
      <c r="A106" s="34">
        <v>17</v>
      </c>
      <c r="B106" s="34" t="s">
        <v>276</v>
      </c>
      <c r="C106" s="34" t="s">
        <v>358</v>
      </c>
      <c r="D106" s="183" t="s">
        <v>392</v>
      </c>
      <c r="E106" s="183"/>
      <c r="F106" s="184">
        <f>SUM(F107:F111)</f>
        <v>1614</v>
      </c>
      <c r="G106" s="1">
        <v>1</v>
      </c>
      <c r="H106" s="1">
        <v>1</v>
      </c>
      <c r="I106" s="234" t="s">
        <v>393</v>
      </c>
      <c r="J106" s="35" t="s">
        <v>1652</v>
      </c>
      <c r="K106" s="27" t="s">
        <v>37</v>
      </c>
      <c r="L106" s="235" t="s">
        <v>240</v>
      </c>
    </row>
    <row r="107" spans="1:12" x14ac:dyDescent="0.2">
      <c r="A107" s="20"/>
      <c r="B107" s="20"/>
      <c r="C107" s="20"/>
      <c r="D107" s="132" t="s">
        <v>392</v>
      </c>
      <c r="E107" s="132" t="s">
        <v>394</v>
      </c>
      <c r="F107" s="133">
        <v>361</v>
      </c>
      <c r="G107" s="230"/>
      <c r="H107" s="230"/>
      <c r="I107" s="22"/>
      <c r="J107" s="23"/>
      <c r="K107" s="25"/>
      <c r="L107" s="236"/>
    </row>
    <row r="108" spans="1:12" x14ac:dyDescent="0.2">
      <c r="A108" s="20"/>
      <c r="B108" s="20"/>
      <c r="C108" s="20"/>
      <c r="D108" s="132" t="s">
        <v>392</v>
      </c>
      <c r="E108" s="132" t="s">
        <v>395</v>
      </c>
      <c r="F108" s="133">
        <v>178</v>
      </c>
      <c r="G108" s="230"/>
      <c r="H108" s="230"/>
      <c r="I108" s="22"/>
      <c r="J108" s="23"/>
      <c r="K108" s="25"/>
      <c r="L108" s="236"/>
    </row>
    <row r="109" spans="1:12" x14ac:dyDescent="0.2">
      <c r="A109" s="20"/>
      <c r="B109" s="20"/>
      <c r="C109" s="20"/>
      <c r="D109" s="132" t="s">
        <v>392</v>
      </c>
      <c r="E109" s="132" t="s">
        <v>396</v>
      </c>
      <c r="F109" s="133">
        <v>239</v>
      </c>
      <c r="G109" s="230"/>
      <c r="H109" s="230"/>
      <c r="I109" s="22"/>
      <c r="J109" s="23"/>
      <c r="K109" s="25"/>
      <c r="L109" s="236"/>
    </row>
    <row r="110" spans="1:12" x14ac:dyDescent="0.2">
      <c r="A110" s="20"/>
      <c r="B110" s="20"/>
      <c r="C110" s="20"/>
      <c r="D110" s="132" t="s">
        <v>392</v>
      </c>
      <c r="E110" s="132" t="s">
        <v>397</v>
      </c>
      <c r="F110" s="133">
        <v>624</v>
      </c>
      <c r="G110" s="230"/>
      <c r="H110" s="230"/>
      <c r="I110" s="22"/>
      <c r="J110" s="23"/>
      <c r="K110" s="25"/>
      <c r="L110" s="236"/>
    </row>
    <row r="111" spans="1:12" x14ac:dyDescent="0.2">
      <c r="A111" s="36"/>
      <c r="B111" s="36"/>
      <c r="C111" s="36"/>
      <c r="D111" s="132" t="s">
        <v>392</v>
      </c>
      <c r="E111" s="132" t="s">
        <v>398</v>
      </c>
      <c r="F111" s="133">
        <v>212</v>
      </c>
      <c r="G111" s="230"/>
      <c r="H111" s="230"/>
      <c r="I111" s="36"/>
      <c r="J111" s="36"/>
      <c r="K111" s="36"/>
      <c r="L111" s="236"/>
    </row>
    <row r="112" spans="1:12" x14ac:dyDescent="0.2">
      <c r="A112" s="34">
        <v>18</v>
      </c>
      <c r="B112" s="34" t="s">
        <v>276</v>
      </c>
      <c r="C112" s="34" t="s">
        <v>399</v>
      </c>
      <c r="D112" s="183" t="s">
        <v>400</v>
      </c>
      <c r="E112" s="183"/>
      <c r="F112" s="184">
        <v>6595</v>
      </c>
      <c r="G112" s="1">
        <v>3</v>
      </c>
      <c r="H112" s="1">
        <v>3</v>
      </c>
      <c r="I112" s="234" t="s">
        <v>401</v>
      </c>
      <c r="J112" s="35" t="s">
        <v>1652</v>
      </c>
      <c r="K112" s="27" t="s">
        <v>221</v>
      </c>
      <c r="L112" s="235" t="s">
        <v>239</v>
      </c>
    </row>
    <row r="113" spans="1:12" x14ac:dyDescent="0.2">
      <c r="A113" s="20"/>
      <c r="B113" s="20"/>
      <c r="C113" s="20"/>
      <c r="D113" s="111" t="s">
        <v>402</v>
      </c>
      <c r="E113" s="111" t="s">
        <v>403</v>
      </c>
      <c r="F113" s="94">
        <v>4162</v>
      </c>
      <c r="G113" s="232"/>
      <c r="H113" s="232"/>
      <c r="I113" s="22"/>
      <c r="J113" s="23"/>
      <c r="K113" s="25"/>
      <c r="L113" s="236"/>
    </row>
    <row r="114" spans="1:12" x14ac:dyDescent="0.2">
      <c r="A114" s="20"/>
      <c r="B114" s="20"/>
      <c r="C114" s="20"/>
      <c r="D114" s="111" t="s">
        <v>404</v>
      </c>
      <c r="E114" s="111" t="s">
        <v>404</v>
      </c>
      <c r="F114" s="94">
        <v>1534</v>
      </c>
      <c r="G114" s="233"/>
      <c r="H114" s="233"/>
      <c r="I114" s="22"/>
      <c r="J114" s="23"/>
      <c r="K114" s="25"/>
      <c r="L114" s="236"/>
    </row>
    <row r="115" spans="1:12" x14ac:dyDescent="0.2">
      <c r="A115" s="20"/>
      <c r="B115" s="20"/>
      <c r="C115" s="20"/>
      <c r="D115" s="111" t="s">
        <v>404</v>
      </c>
      <c r="E115" s="111" t="s">
        <v>405</v>
      </c>
      <c r="F115" s="94">
        <v>299</v>
      </c>
      <c r="G115" s="233"/>
      <c r="H115" s="233"/>
      <c r="I115" s="22"/>
      <c r="J115" s="23"/>
      <c r="K115" s="25"/>
      <c r="L115" s="236"/>
    </row>
    <row r="116" spans="1:12" x14ac:dyDescent="0.2">
      <c r="A116" s="20"/>
      <c r="B116" s="20"/>
      <c r="C116" s="20"/>
      <c r="D116" s="111" t="s">
        <v>404</v>
      </c>
      <c r="E116" s="111" t="s">
        <v>406</v>
      </c>
      <c r="F116" s="94">
        <v>235</v>
      </c>
      <c r="G116" s="233"/>
      <c r="H116" s="233"/>
      <c r="I116" s="22"/>
      <c r="J116" s="23"/>
      <c r="K116" s="25"/>
      <c r="L116" s="236"/>
    </row>
    <row r="117" spans="1:12" x14ac:dyDescent="0.2">
      <c r="A117" s="20"/>
      <c r="B117" s="20"/>
      <c r="C117" s="20"/>
      <c r="D117" s="111" t="s">
        <v>404</v>
      </c>
      <c r="E117" s="117" t="s">
        <v>407</v>
      </c>
      <c r="F117" s="94">
        <v>365</v>
      </c>
      <c r="G117" s="136"/>
      <c r="H117" s="136"/>
      <c r="I117" s="22"/>
      <c r="J117" s="23"/>
      <c r="K117" s="25"/>
      <c r="L117" s="236"/>
    </row>
    <row r="118" spans="1:12" s="56" customFormat="1" x14ac:dyDescent="0.2">
      <c r="A118" s="53">
        <v>19</v>
      </c>
      <c r="B118" s="53" t="s">
        <v>276</v>
      </c>
      <c r="C118" s="53" t="s">
        <v>399</v>
      </c>
      <c r="D118" s="143" t="s">
        <v>408</v>
      </c>
      <c r="E118" s="143"/>
      <c r="F118" s="144">
        <v>5749</v>
      </c>
      <c r="G118" s="13">
        <v>4</v>
      </c>
      <c r="H118" s="13">
        <v>6</v>
      </c>
      <c r="I118" s="241"/>
      <c r="J118" s="54"/>
      <c r="K118" s="55"/>
      <c r="L118" s="235"/>
    </row>
    <row r="119" spans="1:12" s="56" customFormat="1" x14ac:dyDescent="0.2">
      <c r="A119" s="57"/>
      <c r="B119" s="57"/>
      <c r="C119" s="57"/>
      <c r="D119" s="112" t="s">
        <v>409</v>
      </c>
      <c r="E119" s="108" t="s">
        <v>409</v>
      </c>
      <c r="F119" s="88">
        <v>342</v>
      </c>
      <c r="G119" s="113"/>
      <c r="H119" s="113"/>
      <c r="I119" s="85"/>
      <c r="J119" s="59"/>
      <c r="K119" s="130"/>
      <c r="L119" s="242"/>
    </row>
    <row r="120" spans="1:12" s="56" customFormat="1" x14ac:dyDescent="0.2">
      <c r="A120" s="57"/>
      <c r="B120" s="57"/>
      <c r="C120" s="57"/>
      <c r="D120" s="112" t="s">
        <v>409</v>
      </c>
      <c r="E120" s="112" t="s">
        <v>410</v>
      </c>
      <c r="F120" s="88">
        <v>301</v>
      </c>
      <c r="G120" s="113"/>
      <c r="H120" s="113"/>
      <c r="I120" s="85"/>
      <c r="J120" s="59"/>
      <c r="K120" s="130"/>
      <c r="L120" s="242"/>
    </row>
    <row r="121" spans="1:12" s="56" customFormat="1" x14ac:dyDescent="0.2">
      <c r="A121" s="57"/>
      <c r="B121" s="57"/>
      <c r="C121" s="57"/>
      <c r="D121" s="112" t="s">
        <v>409</v>
      </c>
      <c r="E121" s="112" t="s">
        <v>411</v>
      </c>
      <c r="F121" s="88">
        <v>905</v>
      </c>
      <c r="G121" s="113"/>
      <c r="H121" s="113"/>
      <c r="I121" s="85"/>
      <c r="J121" s="59"/>
      <c r="K121" s="130"/>
      <c r="L121" s="242"/>
    </row>
    <row r="122" spans="1:12" s="56" customFormat="1" x14ac:dyDescent="0.2">
      <c r="A122" s="57"/>
      <c r="B122" s="57"/>
      <c r="C122" s="57"/>
      <c r="D122" s="112" t="s">
        <v>409</v>
      </c>
      <c r="E122" s="112" t="s">
        <v>412</v>
      </c>
      <c r="F122" s="88">
        <v>53</v>
      </c>
      <c r="G122" s="113"/>
      <c r="H122" s="113"/>
      <c r="I122" s="85"/>
      <c r="J122" s="59"/>
      <c r="K122" s="130"/>
      <c r="L122" s="242"/>
    </row>
    <row r="123" spans="1:12" s="56" customFormat="1" x14ac:dyDescent="0.2">
      <c r="A123" s="57"/>
      <c r="B123" s="57"/>
      <c r="C123" s="57"/>
      <c r="D123" s="112" t="s">
        <v>409</v>
      </c>
      <c r="E123" s="112" t="s">
        <v>413</v>
      </c>
      <c r="F123" s="88">
        <v>476</v>
      </c>
      <c r="G123" s="113"/>
      <c r="H123" s="113"/>
      <c r="I123" s="85"/>
      <c r="J123" s="59"/>
      <c r="K123" s="130"/>
      <c r="L123" s="242"/>
    </row>
    <row r="124" spans="1:12" s="56" customFormat="1" x14ac:dyDescent="0.2">
      <c r="A124" s="57"/>
      <c r="B124" s="57"/>
      <c r="C124" s="57"/>
      <c r="D124" s="112" t="s">
        <v>414</v>
      </c>
      <c r="E124" s="112" t="s">
        <v>415</v>
      </c>
      <c r="F124" s="88">
        <v>411</v>
      </c>
      <c r="G124" s="113"/>
      <c r="H124" s="113"/>
      <c r="I124" s="85"/>
      <c r="J124" s="59"/>
      <c r="K124" s="130"/>
      <c r="L124" s="242"/>
    </row>
    <row r="125" spans="1:12" s="56" customFormat="1" x14ac:dyDescent="0.2">
      <c r="A125" s="57"/>
      <c r="B125" s="57"/>
      <c r="C125" s="57"/>
      <c r="D125" s="112" t="s">
        <v>414</v>
      </c>
      <c r="E125" s="112" t="s">
        <v>416</v>
      </c>
      <c r="F125" s="88">
        <v>1199</v>
      </c>
      <c r="G125" s="105"/>
      <c r="H125" s="105"/>
      <c r="I125" s="243" t="s">
        <v>1670</v>
      </c>
      <c r="J125" s="63" t="s">
        <v>1652</v>
      </c>
      <c r="K125" s="214" t="s">
        <v>221</v>
      </c>
      <c r="L125" s="250" t="s">
        <v>239</v>
      </c>
    </row>
    <row r="126" spans="1:12" s="56" customFormat="1" x14ac:dyDescent="0.2">
      <c r="A126" s="57"/>
      <c r="B126" s="57"/>
      <c r="C126" s="57"/>
      <c r="D126" s="112" t="s">
        <v>414</v>
      </c>
      <c r="E126" s="108" t="s">
        <v>414</v>
      </c>
      <c r="F126" s="88">
        <v>762</v>
      </c>
      <c r="G126" s="113"/>
      <c r="H126" s="113"/>
      <c r="I126" s="85"/>
      <c r="J126" s="59"/>
      <c r="K126" s="130"/>
      <c r="L126" s="242"/>
    </row>
    <row r="127" spans="1:12" s="56" customFormat="1" x14ac:dyDescent="0.2">
      <c r="A127" s="60"/>
      <c r="B127" s="60"/>
      <c r="C127" s="60"/>
      <c r="D127" s="112" t="s">
        <v>414</v>
      </c>
      <c r="E127" s="108" t="s">
        <v>417</v>
      </c>
      <c r="F127" s="88">
        <v>120</v>
      </c>
      <c r="G127" s="113"/>
      <c r="H127" s="113"/>
      <c r="I127" s="60"/>
      <c r="J127" s="60"/>
      <c r="K127" s="60"/>
      <c r="L127" s="242"/>
    </row>
    <row r="128" spans="1:12" s="56" customFormat="1" x14ac:dyDescent="0.2">
      <c r="A128" s="57"/>
      <c r="B128" s="57"/>
      <c r="C128" s="57"/>
      <c r="D128" s="112" t="s">
        <v>414</v>
      </c>
      <c r="E128" s="108" t="s">
        <v>418</v>
      </c>
      <c r="F128" s="88">
        <v>154</v>
      </c>
      <c r="G128" s="113"/>
      <c r="H128" s="113"/>
      <c r="I128" s="85"/>
      <c r="J128" s="59"/>
      <c r="K128" s="130"/>
      <c r="L128" s="242"/>
    </row>
    <row r="129" spans="1:12" s="56" customFormat="1" x14ac:dyDescent="0.2">
      <c r="A129" s="57"/>
      <c r="B129" s="57"/>
      <c r="C129" s="57"/>
      <c r="D129" s="112" t="s">
        <v>414</v>
      </c>
      <c r="E129" s="112" t="s">
        <v>419</v>
      </c>
      <c r="F129" s="88">
        <v>531</v>
      </c>
      <c r="G129" s="113"/>
      <c r="H129" s="113"/>
      <c r="I129" s="85"/>
      <c r="J129" s="59"/>
      <c r="K129" s="130"/>
      <c r="L129" s="242"/>
    </row>
    <row r="130" spans="1:12" s="56" customFormat="1" x14ac:dyDescent="0.2">
      <c r="A130" s="57"/>
      <c r="B130" s="57"/>
      <c r="C130" s="57"/>
      <c r="D130" s="112" t="s">
        <v>414</v>
      </c>
      <c r="E130" s="112" t="s">
        <v>420</v>
      </c>
      <c r="F130" s="88">
        <v>104</v>
      </c>
      <c r="G130" s="113"/>
      <c r="H130" s="113"/>
      <c r="I130" s="85"/>
      <c r="J130" s="59"/>
      <c r="K130" s="130"/>
      <c r="L130" s="242"/>
    </row>
    <row r="131" spans="1:12" s="56" customFormat="1" x14ac:dyDescent="0.2">
      <c r="A131" s="57"/>
      <c r="B131" s="57"/>
      <c r="C131" s="57"/>
      <c r="D131" s="112" t="s">
        <v>414</v>
      </c>
      <c r="E131" s="112" t="s">
        <v>421</v>
      </c>
      <c r="F131" s="88">
        <v>391</v>
      </c>
      <c r="G131" s="113"/>
      <c r="H131" s="113"/>
      <c r="I131" s="85"/>
      <c r="J131" s="59"/>
      <c r="K131" s="130"/>
      <c r="L131" s="242"/>
    </row>
    <row r="132" spans="1:12" s="56" customFormat="1" ht="24" x14ac:dyDescent="0.2">
      <c r="A132" s="53">
        <v>20</v>
      </c>
      <c r="B132" s="53" t="s">
        <v>276</v>
      </c>
      <c r="C132" s="53" t="s">
        <v>399</v>
      </c>
      <c r="D132" s="143" t="s">
        <v>422</v>
      </c>
      <c r="E132" s="143"/>
      <c r="F132" s="144">
        <f>SUM(F133:F136)</f>
        <v>2059</v>
      </c>
      <c r="G132" s="13">
        <v>2</v>
      </c>
      <c r="H132" s="13">
        <v>2</v>
      </c>
      <c r="I132" s="241" t="s">
        <v>423</v>
      </c>
      <c r="J132" s="54" t="s">
        <v>1652</v>
      </c>
      <c r="K132" s="55" t="s">
        <v>221</v>
      </c>
      <c r="L132" s="69" t="s">
        <v>275</v>
      </c>
    </row>
    <row r="133" spans="1:12" s="56" customFormat="1" x14ac:dyDescent="0.2">
      <c r="A133" s="57"/>
      <c r="B133" s="57"/>
      <c r="C133" s="57"/>
      <c r="D133" s="112" t="s">
        <v>422</v>
      </c>
      <c r="E133" s="112" t="s">
        <v>422</v>
      </c>
      <c r="F133" s="88">
        <v>1604</v>
      </c>
      <c r="G133" s="30"/>
      <c r="H133" s="30"/>
      <c r="I133" s="85"/>
      <c r="J133" s="59"/>
      <c r="K133" s="130"/>
      <c r="L133" s="242"/>
    </row>
    <row r="134" spans="1:12" s="56" customFormat="1" x14ac:dyDescent="0.2">
      <c r="A134" s="57"/>
      <c r="B134" s="57"/>
      <c r="C134" s="57"/>
      <c r="D134" s="112" t="s">
        <v>422</v>
      </c>
      <c r="E134" s="112" t="s">
        <v>424</v>
      </c>
      <c r="F134" s="88">
        <v>182</v>
      </c>
      <c r="G134" s="30"/>
      <c r="H134" s="30"/>
      <c r="I134" s="85"/>
      <c r="J134" s="59"/>
      <c r="K134" s="130"/>
      <c r="L134" s="242"/>
    </row>
    <row r="135" spans="1:12" s="56" customFormat="1" x14ac:dyDescent="0.2">
      <c r="A135" s="57"/>
      <c r="B135" s="57"/>
      <c r="C135" s="57"/>
      <c r="D135" s="112" t="s">
        <v>422</v>
      </c>
      <c r="E135" s="112" t="s">
        <v>425</v>
      </c>
      <c r="F135" s="88">
        <v>60</v>
      </c>
      <c r="G135" s="30"/>
      <c r="H135" s="30"/>
      <c r="I135" s="85"/>
      <c r="J135" s="59"/>
      <c r="K135" s="130"/>
      <c r="L135" s="242"/>
    </row>
    <row r="136" spans="1:12" s="56" customFormat="1" x14ac:dyDescent="0.2">
      <c r="A136" s="57"/>
      <c r="B136" s="57"/>
      <c r="C136" s="57"/>
      <c r="D136" s="112" t="s">
        <v>422</v>
      </c>
      <c r="E136" s="112" t="s">
        <v>426</v>
      </c>
      <c r="F136" s="88">
        <v>213</v>
      </c>
      <c r="G136" s="30"/>
      <c r="H136" s="30"/>
      <c r="I136" s="85"/>
      <c r="J136" s="59"/>
      <c r="K136" s="130"/>
      <c r="L136" s="242"/>
    </row>
    <row r="137" spans="1:12" s="56" customFormat="1" x14ac:dyDescent="0.2">
      <c r="A137" s="53">
        <v>21</v>
      </c>
      <c r="B137" s="53" t="s">
        <v>276</v>
      </c>
      <c r="C137" s="53" t="s">
        <v>399</v>
      </c>
      <c r="D137" s="143" t="s">
        <v>400</v>
      </c>
      <c r="E137" s="143"/>
      <c r="F137" s="144">
        <v>6595</v>
      </c>
      <c r="G137" s="13">
        <v>3</v>
      </c>
      <c r="H137" s="13">
        <v>3</v>
      </c>
      <c r="I137" s="241"/>
      <c r="J137" s="54"/>
      <c r="K137" s="55"/>
      <c r="L137" s="235"/>
    </row>
    <row r="138" spans="1:12" s="56" customFormat="1" x14ac:dyDescent="0.2">
      <c r="A138" s="57"/>
      <c r="B138" s="57"/>
      <c r="C138" s="57"/>
      <c r="D138" s="112" t="s">
        <v>402</v>
      </c>
      <c r="E138" s="112" t="s">
        <v>403</v>
      </c>
      <c r="F138" s="88">
        <v>4162</v>
      </c>
      <c r="G138" s="30"/>
      <c r="H138" s="30"/>
      <c r="I138" s="85"/>
      <c r="J138" s="59"/>
      <c r="K138" s="130"/>
      <c r="L138" s="242"/>
    </row>
    <row r="139" spans="1:12" s="56" customFormat="1" x14ac:dyDescent="0.2">
      <c r="A139" s="57"/>
      <c r="B139" s="57"/>
      <c r="C139" s="57"/>
      <c r="D139" s="112" t="s">
        <v>404</v>
      </c>
      <c r="E139" s="112" t="s">
        <v>404</v>
      </c>
      <c r="F139" s="88">
        <v>1534</v>
      </c>
      <c r="G139" s="32"/>
      <c r="H139" s="32"/>
      <c r="I139" s="243" t="s">
        <v>1671</v>
      </c>
      <c r="J139" s="63" t="s">
        <v>1652</v>
      </c>
      <c r="K139" s="214" t="s">
        <v>221</v>
      </c>
      <c r="L139" s="250" t="s">
        <v>427</v>
      </c>
    </row>
    <row r="140" spans="1:12" s="56" customFormat="1" x14ac:dyDescent="0.2">
      <c r="A140" s="57"/>
      <c r="B140" s="57"/>
      <c r="C140" s="57"/>
      <c r="D140" s="112" t="s">
        <v>404</v>
      </c>
      <c r="E140" s="112" t="s">
        <v>405</v>
      </c>
      <c r="F140" s="88">
        <v>299</v>
      </c>
      <c r="G140" s="32"/>
      <c r="H140" s="32"/>
      <c r="I140" s="243"/>
      <c r="J140" s="63"/>
      <c r="K140" s="244"/>
      <c r="L140" s="214"/>
    </row>
    <row r="141" spans="1:12" s="56" customFormat="1" x14ac:dyDescent="0.2">
      <c r="A141" s="57"/>
      <c r="B141" s="57"/>
      <c r="C141" s="57"/>
      <c r="D141" s="112" t="s">
        <v>404</v>
      </c>
      <c r="E141" s="112" t="s">
        <v>406</v>
      </c>
      <c r="F141" s="88">
        <v>235</v>
      </c>
      <c r="G141" s="32"/>
      <c r="H141" s="32"/>
      <c r="I141" s="243"/>
      <c r="J141" s="63"/>
      <c r="K141" s="244"/>
      <c r="L141" s="214"/>
    </row>
    <row r="142" spans="1:12" s="56" customFormat="1" x14ac:dyDescent="0.2">
      <c r="A142" s="57"/>
      <c r="B142" s="57"/>
      <c r="C142" s="57"/>
      <c r="D142" s="112" t="s">
        <v>404</v>
      </c>
      <c r="E142" s="108" t="s">
        <v>407</v>
      </c>
      <c r="F142" s="88">
        <v>365</v>
      </c>
      <c r="G142" s="105"/>
      <c r="H142" s="105"/>
      <c r="I142" s="243"/>
      <c r="J142" s="63"/>
      <c r="K142" s="244"/>
      <c r="L142" s="214"/>
    </row>
    <row r="143" spans="1:12" s="56" customFormat="1" x14ac:dyDescent="0.2">
      <c r="A143" s="53">
        <v>22</v>
      </c>
      <c r="B143" s="53" t="s">
        <v>276</v>
      </c>
      <c r="C143" s="53" t="s">
        <v>399</v>
      </c>
      <c r="D143" s="143" t="s">
        <v>428</v>
      </c>
      <c r="E143" s="143"/>
      <c r="F143" s="144">
        <v>3732</v>
      </c>
      <c r="G143" s="13">
        <v>4</v>
      </c>
      <c r="H143" s="13">
        <v>6</v>
      </c>
      <c r="I143" s="241"/>
      <c r="J143" s="54"/>
      <c r="K143" s="55"/>
      <c r="L143" s="235"/>
    </row>
    <row r="144" spans="1:12" s="56" customFormat="1" x14ac:dyDescent="0.2">
      <c r="A144" s="57"/>
      <c r="B144" s="57"/>
      <c r="C144" s="57"/>
      <c r="D144" s="112" t="s">
        <v>429</v>
      </c>
      <c r="E144" s="112" t="s">
        <v>164</v>
      </c>
      <c r="F144" s="88">
        <v>597</v>
      </c>
      <c r="G144" s="30"/>
      <c r="H144" s="30"/>
      <c r="I144" s="243"/>
      <c r="J144" s="63"/>
      <c r="K144" s="244"/>
      <c r="L144" s="214"/>
    </row>
    <row r="145" spans="1:12" s="56" customFormat="1" x14ac:dyDescent="0.2">
      <c r="A145" s="57"/>
      <c r="B145" s="57"/>
      <c r="C145" s="57"/>
      <c r="D145" s="112" t="s">
        <v>429</v>
      </c>
      <c r="E145" s="112" t="s">
        <v>335</v>
      </c>
      <c r="F145" s="88">
        <v>510</v>
      </c>
      <c r="G145" s="30"/>
      <c r="H145" s="30"/>
      <c r="I145" s="251" t="s">
        <v>1672</v>
      </c>
      <c r="J145" s="79" t="s">
        <v>1645</v>
      </c>
      <c r="K145" s="214" t="s">
        <v>221</v>
      </c>
      <c r="L145" s="250" t="s">
        <v>273</v>
      </c>
    </row>
    <row r="146" spans="1:12" s="56" customFormat="1" x14ac:dyDescent="0.2">
      <c r="A146" s="57"/>
      <c r="B146" s="57"/>
      <c r="C146" s="57"/>
      <c r="D146" s="112" t="s">
        <v>429</v>
      </c>
      <c r="E146" s="112" t="s">
        <v>430</v>
      </c>
      <c r="F146" s="88">
        <v>387</v>
      </c>
      <c r="G146" s="30"/>
      <c r="H146" s="30"/>
      <c r="I146" s="252"/>
      <c r="J146" s="63"/>
      <c r="K146" s="244"/>
      <c r="L146" s="214"/>
    </row>
    <row r="147" spans="1:12" s="56" customFormat="1" x14ac:dyDescent="0.2">
      <c r="A147" s="57"/>
      <c r="B147" s="57"/>
      <c r="C147" s="57"/>
      <c r="D147" s="112" t="s">
        <v>429</v>
      </c>
      <c r="E147" s="112" t="s">
        <v>431</v>
      </c>
      <c r="F147" s="88">
        <v>517</v>
      </c>
      <c r="G147" s="30"/>
      <c r="H147" s="30"/>
      <c r="I147" s="243"/>
      <c r="J147" s="63"/>
      <c r="K147" s="244"/>
      <c r="L147" s="214"/>
    </row>
    <row r="148" spans="1:12" s="56" customFormat="1" x14ac:dyDescent="0.2">
      <c r="A148" s="57"/>
      <c r="B148" s="57"/>
      <c r="C148" s="57"/>
      <c r="D148" s="112" t="s">
        <v>432</v>
      </c>
      <c r="E148" s="112" t="s">
        <v>432</v>
      </c>
      <c r="F148" s="88">
        <v>1370</v>
      </c>
      <c r="G148" s="30"/>
      <c r="H148" s="30"/>
      <c r="I148" s="79" t="s">
        <v>1662</v>
      </c>
      <c r="J148" s="63" t="s">
        <v>1652</v>
      </c>
      <c r="K148" s="214" t="s">
        <v>221</v>
      </c>
      <c r="L148" s="250" t="s">
        <v>239</v>
      </c>
    </row>
    <row r="149" spans="1:12" s="56" customFormat="1" x14ac:dyDescent="0.2">
      <c r="A149" s="57"/>
      <c r="B149" s="57"/>
      <c r="C149" s="57"/>
      <c r="D149" s="112" t="s">
        <v>432</v>
      </c>
      <c r="E149" s="112" t="s">
        <v>433</v>
      </c>
      <c r="F149" s="88">
        <v>351</v>
      </c>
      <c r="G149" s="105"/>
      <c r="H149" s="105"/>
      <c r="I149" s="85"/>
      <c r="J149" s="59"/>
      <c r="K149" s="130"/>
      <c r="L149" s="242"/>
    </row>
    <row r="150" spans="1:12" s="56" customFormat="1" x14ac:dyDescent="0.2">
      <c r="A150" s="53">
        <v>23</v>
      </c>
      <c r="B150" s="53" t="s">
        <v>276</v>
      </c>
      <c r="C150" s="53" t="s">
        <v>434</v>
      </c>
      <c r="D150" s="143" t="s">
        <v>435</v>
      </c>
      <c r="E150" s="143"/>
      <c r="F150" s="144">
        <f>SUM(F151:F154)</f>
        <v>3618</v>
      </c>
      <c r="G150" s="13">
        <v>2</v>
      </c>
      <c r="H150" s="13">
        <v>2</v>
      </c>
      <c r="I150" s="241" t="s">
        <v>1663</v>
      </c>
      <c r="J150" s="54" t="s">
        <v>1652</v>
      </c>
      <c r="K150" s="55" t="s">
        <v>221</v>
      </c>
      <c r="L150" s="69" t="s">
        <v>238</v>
      </c>
    </row>
    <row r="151" spans="1:12" s="56" customFormat="1" x14ac:dyDescent="0.2">
      <c r="A151" s="57"/>
      <c r="B151" s="57"/>
      <c r="C151" s="57"/>
      <c r="D151" s="112" t="s">
        <v>435</v>
      </c>
      <c r="E151" s="112" t="s">
        <v>435</v>
      </c>
      <c r="F151" s="88">
        <v>1939</v>
      </c>
      <c r="G151" s="30"/>
      <c r="H151" s="30"/>
      <c r="I151" s="85"/>
      <c r="J151" s="59"/>
      <c r="K151" s="130"/>
      <c r="L151" s="242"/>
    </row>
    <row r="152" spans="1:12" s="56" customFormat="1" x14ac:dyDescent="0.2">
      <c r="A152" s="57"/>
      <c r="B152" s="57"/>
      <c r="C152" s="57"/>
      <c r="D152" s="112" t="s">
        <v>435</v>
      </c>
      <c r="E152" s="112" t="s">
        <v>436</v>
      </c>
      <c r="F152" s="88">
        <v>690</v>
      </c>
      <c r="G152" s="30"/>
      <c r="H152" s="30"/>
      <c r="I152" s="85"/>
      <c r="J152" s="59"/>
      <c r="K152" s="130"/>
      <c r="L152" s="242"/>
    </row>
    <row r="153" spans="1:12" s="56" customFormat="1" x14ac:dyDescent="0.2">
      <c r="A153" s="57"/>
      <c r="B153" s="57"/>
      <c r="C153" s="57"/>
      <c r="D153" s="112" t="s">
        <v>435</v>
      </c>
      <c r="E153" s="112" t="s">
        <v>437</v>
      </c>
      <c r="F153" s="88">
        <v>326</v>
      </c>
      <c r="G153" s="30"/>
      <c r="H153" s="30"/>
      <c r="I153" s="85"/>
      <c r="J153" s="59"/>
      <c r="K153" s="130"/>
      <c r="L153" s="242"/>
    </row>
    <row r="154" spans="1:12" s="56" customFormat="1" x14ac:dyDescent="0.2">
      <c r="A154" s="57"/>
      <c r="B154" s="57"/>
      <c r="C154" s="57"/>
      <c r="D154" s="112" t="s">
        <v>435</v>
      </c>
      <c r="E154" s="112" t="s">
        <v>438</v>
      </c>
      <c r="F154" s="88">
        <v>663</v>
      </c>
      <c r="G154" s="30"/>
      <c r="H154" s="30"/>
      <c r="I154" s="85"/>
      <c r="J154" s="59"/>
      <c r="K154" s="130"/>
      <c r="L154" s="242"/>
    </row>
    <row r="155" spans="1:12" x14ac:dyDescent="0.2">
      <c r="A155" s="34">
        <v>24</v>
      </c>
      <c r="B155" s="34" t="s">
        <v>276</v>
      </c>
      <c r="C155" s="34" t="s">
        <v>434</v>
      </c>
      <c r="D155" s="183" t="s">
        <v>439</v>
      </c>
      <c r="E155" s="183"/>
      <c r="F155" s="184">
        <v>334</v>
      </c>
      <c r="G155" s="1">
        <v>1</v>
      </c>
      <c r="H155" s="1">
        <v>1</v>
      </c>
      <c r="I155" s="234" t="s">
        <v>1664</v>
      </c>
      <c r="J155" s="35" t="s">
        <v>1652</v>
      </c>
      <c r="K155" s="27" t="s">
        <v>221</v>
      </c>
      <c r="L155" s="235" t="s">
        <v>270</v>
      </c>
    </row>
    <row r="156" spans="1:12" x14ac:dyDescent="0.2">
      <c r="A156" s="20"/>
      <c r="B156" s="20"/>
      <c r="C156" s="20"/>
      <c r="D156" s="111" t="s">
        <v>439</v>
      </c>
      <c r="E156" s="111" t="s">
        <v>439</v>
      </c>
      <c r="F156" s="94">
        <v>140</v>
      </c>
      <c r="G156" s="102"/>
      <c r="H156" s="102"/>
      <c r="I156" s="22"/>
      <c r="J156" s="23"/>
      <c r="K156" s="25"/>
      <c r="L156" s="236"/>
    </row>
    <row r="157" spans="1:12" x14ac:dyDescent="0.2">
      <c r="A157" s="20"/>
      <c r="B157" s="20"/>
      <c r="C157" s="20"/>
      <c r="D157" s="111" t="s">
        <v>439</v>
      </c>
      <c r="E157" s="111" t="s">
        <v>440</v>
      </c>
      <c r="F157" s="94">
        <v>192</v>
      </c>
      <c r="G157" s="102"/>
      <c r="H157" s="102"/>
      <c r="I157" s="22"/>
      <c r="J157" s="23"/>
      <c r="K157" s="25"/>
      <c r="L157" s="236"/>
    </row>
    <row r="158" spans="1:12" x14ac:dyDescent="0.2">
      <c r="A158" s="20"/>
      <c r="B158" s="20"/>
      <c r="C158" s="20"/>
      <c r="D158" s="111" t="s">
        <v>439</v>
      </c>
      <c r="E158" s="111" t="s">
        <v>441</v>
      </c>
      <c r="F158" s="94" t="s">
        <v>47</v>
      </c>
      <c r="G158" s="102"/>
      <c r="H158" s="102"/>
      <c r="I158" s="22"/>
      <c r="J158" s="23"/>
      <c r="K158" s="25"/>
      <c r="L158" s="236"/>
    </row>
    <row r="159" spans="1:12" s="56" customFormat="1" x14ac:dyDescent="0.2">
      <c r="A159" s="53">
        <v>25</v>
      </c>
      <c r="B159" s="53" t="s">
        <v>276</v>
      </c>
      <c r="C159" s="53" t="s">
        <v>434</v>
      </c>
      <c r="D159" s="143" t="s">
        <v>442</v>
      </c>
      <c r="E159" s="143"/>
      <c r="F159" s="144">
        <f>SUM(F160:F164)</f>
        <v>4540</v>
      </c>
      <c r="G159" s="13">
        <v>2</v>
      </c>
      <c r="H159" s="13">
        <v>2</v>
      </c>
      <c r="I159" s="241" t="s">
        <v>1665</v>
      </c>
      <c r="J159" s="54" t="s">
        <v>1652</v>
      </c>
      <c r="K159" s="55" t="s">
        <v>221</v>
      </c>
      <c r="L159" s="69" t="s">
        <v>238</v>
      </c>
    </row>
    <row r="160" spans="1:12" s="56" customFormat="1" x14ac:dyDescent="0.2">
      <c r="A160" s="57"/>
      <c r="B160" s="57"/>
      <c r="C160" s="57"/>
      <c r="D160" s="112" t="s">
        <v>442</v>
      </c>
      <c r="E160" s="112" t="s">
        <v>442</v>
      </c>
      <c r="F160" s="88">
        <v>2191</v>
      </c>
      <c r="G160" s="30"/>
      <c r="H160" s="30"/>
      <c r="I160" s="85"/>
      <c r="J160" s="59"/>
      <c r="K160" s="130"/>
      <c r="L160" s="242"/>
    </row>
    <row r="161" spans="1:12" s="56" customFormat="1" x14ac:dyDescent="0.2">
      <c r="A161" s="57"/>
      <c r="B161" s="57"/>
      <c r="C161" s="57"/>
      <c r="D161" s="112" t="s">
        <v>442</v>
      </c>
      <c r="E161" s="112" t="s">
        <v>443</v>
      </c>
      <c r="F161" s="88">
        <v>436</v>
      </c>
      <c r="G161" s="30"/>
      <c r="H161" s="30"/>
      <c r="I161" s="85"/>
      <c r="J161" s="59"/>
      <c r="K161" s="130"/>
      <c r="L161" s="242"/>
    </row>
    <row r="162" spans="1:12" s="56" customFormat="1" x14ac:dyDescent="0.2">
      <c r="A162" s="57"/>
      <c r="B162" s="57"/>
      <c r="C162" s="57"/>
      <c r="D162" s="112" t="s">
        <v>442</v>
      </c>
      <c r="E162" s="112" t="s">
        <v>444</v>
      </c>
      <c r="F162" s="88">
        <v>356</v>
      </c>
      <c r="G162" s="30"/>
      <c r="H162" s="30"/>
      <c r="I162" s="85"/>
      <c r="J162" s="59"/>
      <c r="K162" s="130"/>
      <c r="L162" s="242"/>
    </row>
    <row r="163" spans="1:12" s="56" customFormat="1" x14ac:dyDescent="0.2">
      <c r="A163" s="57"/>
      <c r="B163" s="57"/>
      <c r="C163" s="57"/>
      <c r="D163" s="112" t="s">
        <v>442</v>
      </c>
      <c r="E163" s="112" t="s">
        <v>445</v>
      </c>
      <c r="F163" s="88">
        <v>320</v>
      </c>
      <c r="G163" s="30"/>
      <c r="H163" s="30"/>
      <c r="I163" s="85"/>
      <c r="J163" s="59"/>
      <c r="K163" s="130"/>
      <c r="L163" s="242"/>
    </row>
    <row r="164" spans="1:12" s="56" customFormat="1" x14ac:dyDescent="0.2">
      <c r="A164" s="57"/>
      <c r="B164" s="57"/>
      <c r="C164" s="57"/>
      <c r="D164" s="112" t="s">
        <v>442</v>
      </c>
      <c r="E164" s="112" t="s">
        <v>446</v>
      </c>
      <c r="F164" s="88">
        <v>1237</v>
      </c>
      <c r="G164" s="30"/>
      <c r="H164" s="30"/>
      <c r="I164" s="85"/>
      <c r="J164" s="59"/>
      <c r="K164" s="130"/>
      <c r="L164" s="242"/>
    </row>
    <row r="165" spans="1:12" x14ac:dyDescent="0.2">
      <c r="A165" s="34">
        <v>26</v>
      </c>
      <c r="B165" s="34" t="s">
        <v>276</v>
      </c>
      <c r="C165" s="34" t="s">
        <v>434</v>
      </c>
      <c r="D165" s="183" t="s">
        <v>447</v>
      </c>
      <c r="E165" s="183"/>
      <c r="F165" s="184">
        <f>SUM(F166:F169)</f>
        <v>1514</v>
      </c>
      <c r="G165" s="1">
        <v>1</v>
      </c>
      <c r="H165" s="1">
        <v>1</v>
      </c>
      <c r="I165" s="234" t="s">
        <v>1666</v>
      </c>
      <c r="J165" s="35" t="s">
        <v>1652</v>
      </c>
      <c r="K165" s="27" t="s">
        <v>221</v>
      </c>
      <c r="L165" s="235" t="s">
        <v>270</v>
      </c>
    </row>
    <row r="166" spans="1:12" x14ac:dyDescent="0.2">
      <c r="A166" s="20"/>
      <c r="B166" s="20"/>
      <c r="C166" s="20"/>
      <c r="D166" s="111" t="s">
        <v>447</v>
      </c>
      <c r="E166" s="111" t="s">
        <v>447</v>
      </c>
      <c r="F166" s="94">
        <v>635</v>
      </c>
      <c r="G166" s="99"/>
      <c r="H166" s="99"/>
      <c r="I166" s="22"/>
      <c r="J166" s="23"/>
      <c r="K166" s="25"/>
      <c r="L166" s="236"/>
    </row>
    <row r="167" spans="1:12" x14ac:dyDescent="0.2">
      <c r="A167" s="20"/>
      <c r="B167" s="20"/>
      <c r="C167" s="20"/>
      <c r="D167" s="111" t="s">
        <v>447</v>
      </c>
      <c r="E167" s="111" t="s">
        <v>448</v>
      </c>
      <c r="F167" s="94">
        <v>38</v>
      </c>
      <c r="G167" s="99"/>
      <c r="H167" s="99"/>
      <c r="I167" s="22"/>
      <c r="J167" s="23"/>
      <c r="K167" s="25"/>
      <c r="L167" s="236"/>
    </row>
    <row r="168" spans="1:12" x14ac:dyDescent="0.2">
      <c r="A168" s="20"/>
      <c r="B168" s="20"/>
      <c r="C168" s="20"/>
      <c r="D168" s="111" t="s">
        <v>447</v>
      </c>
      <c r="E168" s="111" t="s">
        <v>449</v>
      </c>
      <c r="F168" s="94">
        <v>245</v>
      </c>
      <c r="G168" s="99"/>
      <c r="H168" s="99"/>
      <c r="I168" s="22"/>
      <c r="J168" s="23"/>
      <c r="K168" s="25"/>
      <c r="L168" s="236"/>
    </row>
    <row r="169" spans="1:12" x14ac:dyDescent="0.2">
      <c r="A169" s="20"/>
      <c r="B169" s="20"/>
      <c r="C169" s="20"/>
      <c r="D169" s="111" t="s">
        <v>447</v>
      </c>
      <c r="E169" s="111" t="s">
        <v>450</v>
      </c>
      <c r="F169" s="94">
        <v>596</v>
      </c>
      <c r="G169" s="99"/>
      <c r="H169" s="99"/>
      <c r="I169" s="22"/>
      <c r="J169" s="23"/>
      <c r="K169" s="25"/>
      <c r="L169" s="236"/>
    </row>
    <row r="170" spans="1:12" s="56" customFormat="1" x14ac:dyDescent="0.2">
      <c r="A170" s="53">
        <v>27</v>
      </c>
      <c r="B170" s="53" t="s">
        <v>276</v>
      </c>
      <c r="C170" s="53" t="s">
        <v>434</v>
      </c>
      <c r="D170" s="143" t="s">
        <v>451</v>
      </c>
      <c r="E170" s="143"/>
      <c r="F170" s="144">
        <f>SUM(F171:F177)</f>
        <v>9021</v>
      </c>
      <c r="G170" s="13">
        <v>4</v>
      </c>
      <c r="H170" s="13">
        <v>4</v>
      </c>
      <c r="I170" s="241" t="s">
        <v>1667</v>
      </c>
      <c r="J170" s="54" t="s">
        <v>1652</v>
      </c>
      <c r="K170" s="55" t="s">
        <v>221</v>
      </c>
      <c r="L170" s="69" t="s">
        <v>273</v>
      </c>
    </row>
    <row r="171" spans="1:12" s="56" customFormat="1" x14ac:dyDescent="0.2">
      <c r="A171" s="57"/>
      <c r="B171" s="57"/>
      <c r="C171" s="57"/>
      <c r="D171" s="112" t="s">
        <v>451</v>
      </c>
      <c r="E171" s="112" t="s">
        <v>451</v>
      </c>
      <c r="F171" s="88">
        <v>1081</v>
      </c>
      <c r="G171" s="113"/>
      <c r="H171" s="113"/>
      <c r="I171" s="85"/>
      <c r="J171" s="59"/>
      <c r="K171" s="130"/>
      <c r="L171" s="242"/>
    </row>
    <row r="172" spans="1:12" s="56" customFormat="1" x14ac:dyDescent="0.2">
      <c r="A172" s="57"/>
      <c r="B172" s="57"/>
      <c r="C172" s="57"/>
      <c r="D172" s="112" t="s">
        <v>451</v>
      </c>
      <c r="E172" s="112" t="s">
        <v>452</v>
      </c>
      <c r="F172" s="88">
        <v>507</v>
      </c>
      <c r="G172" s="113"/>
      <c r="H172" s="113"/>
      <c r="I172" s="85"/>
      <c r="J172" s="59"/>
      <c r="K172" s="130"/>
      <c r="L172" s="242"/>
    </row>
    <row r="173" spans="1:12" s="56" customFormat="1" x14ac:dyDescent="0.2">
      <c r="A173" s="57"/>
      <c r="B173" s="57"/>
      <c r="C173" s="57"/>
      <c r="D173" s="112" t="s">
        <v>451</v>
      </c>
      <c r="E173" s="112" t="s">
        <v>453</v>
      </c>
      <c r="F173" s="88">
        <v>578</v>
      </c>
      <c r="G173" s="113"/>
      <c r="H173" s="113"/>
      <c r="I173" s="85"/>
      <c r="J173" s="59"/>
      <c r="K173" s="130"/>
      <c r="L173" s="242"/>
    </row>
    <row r="174" spans="1:12" s="56" customFormat="1" x14ac:dyDescent="0.2">
      <c r="A174" s="57"/>
      <c r="B174" s="57"/>
      <c r="C174" s="57"/>
      <c r="D174" s="112" t="s">
        <v>451</v>
      </c>
      <c r="E174" s="112" t="s">
        <v>454</v>
      </c>
      <c r="F174" s="88">
        <v>998</v>
      </c>
      <c r="G174" s="113"/>
      <c r="H174" s="113"/>
      <c r="I174" s="85"/>
      <c r="J174" s="59"/>
      <c r="K174" s="130"/>
      <c r="L174" s="242"/>
    </row>
    <row r="175" spans="1:12" s="56" customFormat="1" x14ac:dyDescent="0.2">
      <c r="A175" s="57"/>
      <c r="B175" s="57"/>
      <c r="C175" s="57"/>
      <c r="D175" s="112" t="s">
        <v>451</v>
      </c>
      <c r="E175" s="112" t="s">
        <v>455</v>
      </c>
      <c r="F175" s="88">
        <v>1353</v>
      </c>
      <c r="G175" s="113"/>
      <c r="H175" s="113"/>
      <c r="I175" s="85"/>
      <c r="J175" s="59"/>
      <c r="K175" s="130"/>
      <c r="L175" s="242"/>
    </row>
    <row r="176" spans="1:12" s="56" customFormat="1" x14ac:dyDescent="0.2">
      <c r="A176" s="57"/>
      <c r="B176" s="57"/>
      <c r="C176" s="57"/>
      <c r="D176" s="112" t="s">
        <v>451</v>
      </c>
      <c r="E176" s="112" t="s">
        <v>456</v>
      </c>
      <c r="F176" s="88">
        <v>1267</v>
      </c>
      <c r="G176" s="113"/>
      <c r="H176" s="113"/>
      <c r="I176" s="85"/>
      <c r="J176" s="59"/>
      <c r="K176" s="130"/>
      <c r="L176" s="242"/>
    </row>
    <row r="177" spans="1:12" s="56" customFormat="1" x14ac:dyDescent="0.2">
      <c r="A177" s="57"/>
      <c r="B177" s="57"/>
      <c r="C177" s="57"/>
      <c r="D177" s="112" t="s">
        <v>451</v>
      </c>
      <c r="E177" s="112" t="s">
        <v>457</v>
      </c>
      <c r="F177" s="88">
        <v>3237</v>
      </c>
      <c r="G177" s="113"/>
      <c r="H177" s="113"/>
      <c r="I177" s="85"/>
      <c r="J177" s="59"/>
      <c r="K177" s="130"/>
      <c r="L177" s="242"/>
    </row>
    <row r="178" spans="1:12" x14ac:dyDescent="0.2">
      <c r="A178" s="34">
        <v>28</v>
      </c>
      <c r="B178" s="34" t="s">
        <v>276</v>
      </c>
      <c r="C178" s="34" t="s">
        <v>458</v>
      </c>
      <c r="D178" s="183" t="s">
        <v>459</v>
      </c>
      <c r="E178" s="183" t="s">
        <v>459</v>
      </c>
      <c r="F178" s="184">
        <v>1870</v>
      </c>
      <c r="G178" s="1">
        <v>1</v>
      </c>
      <c r="H178" s="1">
        <v>1</v>
      </c>
      <c r="I178" s="234" t="s">
        <v>460</v>
      </c>
      <c r="J178" s="35" t="s">
        <v>1645</v>
      </c>
      <c r="K178" s="27" t="s">
        <v>37</v>
      </c>
      <c r="L178" s="235" t="s">
        <v>240</v>
      </c>
    </row>
    <row r="179" spans="1:12" x14ac:dyDescent="0.2">
      <c r="A179" s="34">
        <v>29</v>
      </c>
      <c r="B179" s="34" t="s">
        <v>276</v>
      </c>
      <c r="C179" s="34" t="s">
        <v>458</v>
      </c>
      <c r="D179" s="183" t="s">
        <v>461</v>
      </c>
      <c r="E179" s="183"/>
      <c r="F179" s="184">
        <f>SUM(F180:F182)</f>
        <v>2315</v>
      </c>
      <c r="G179" s="1">
        <v>3</v>
      </c>
      <c r="H179" s="1">
        <v>3</v>
      </c>
      <c r="I179" s="234"/>
      <c r="J179" s="35"/>
      <c r="K179" s="27"/>
      <c r="L179" s="235"/>
    </row>
    <row r="180" spans="1:12" x14ac:dyDescent="0.2">
      <c r="A180" s="20"/>
      <c r="B180" s="20"/>
      <c r="C180" s="20"/>
      <c r="D180" s="111" t="s">
        <v>461</v>
      </c>
      <c r="E180" s="111" t="s">
        <v>461</v>
      </c>
      <c r="F180" s="94">
        <v>1549</v>
      </c>
      <c r="G180" s="7"/>
      <c r="H180" s="7"/>
      <c r="I180" s="238" t="s">
        <v>1674</v>
      </c>
      <c r="J180" s="62" t="s">
        <v>1652</v>
      </c>
      <c r="K180" s="18" t="s">
        <v>37</v>
      </c>
      <c r="L180" s="249" t="s">
        <v>462</v>
      </c>
    </row>
    <row r="181" spans="1:12" x14ac:dyDescent="0.2">
      <c r="A181" s="20"/>
      <c r="B181" s="20"/>
      <c r="C181" s="20"/>
      <c r="D181" s="111" t="s">
        <v>461</v>
      </c>
      <c r="E181" s="111" t="s">
        <v>463</v>
      </c>
      <c r="F181" s="94">
        <v>334</v>
      </c>
      <c r="G181" s="7"/>
      <c r="H181" s="7"/>
      <c r="I181" s="238" t="s">
        <v>1649</v>
      </c>
      <c r="J181" s="240" t="s">
        <v>1645</v>
      </c>
      <c r="K181" s="18" t="s">
        <v>37</v>
      </c>
      <c r="L181" s="249" t="s">
        <v>240</v>
      </c>
    </row>
    <row r="182" spans="1:12" x14ac:dyDescent="0.2">
      <c r="A182" s="20"/>
      <c r="B182" s="20"/>
      <c r="C182" s="20"/>
      <c r="D182" s="111" t="s">
        <v>461</v>
      </c>
      <c r="E182" s="111" t="s">
        <v>464</v>
      </c>
      <c r="F182" s="94">
        <v>432</v>
      </c>
      <c r="G182" s="7"/>
      <c r="H182" s="7"/>
      <c r="I182" s="238" t="s">
        <v>1650</v>
      </c>
      <c r="J182" s="240" t="s">
        <v>1645</v>
      </c>
      <c r="K182" s="18" t="s">
        <v>37</v>
      </c>
      <c r="L182" s="249" t="s">
        <v>270</v>
      </c>
    </row>
    <row r="183" spans="1:12" s="56" customFormat="1" ht="24" x14ac:dyDescent="0.2">
      <c r="A183" s="53">
        <v>30</v>
      </c>
      <c r="B183" s="53" t="s">
        <v>276</v>
      </c>
      <c r="C183" s="53" t="s">
        <v>458</v>
      </c>
      <c r="D183" s="143" t="s">
        <v>465</v>
      </c>
      <c r="E183" s="143"/>
      <c r="F183" s="144">
        <f>SUM(F184:F186)</f>
        <v>2272</v>
      </c>
      <c r="G183" s="13">
        <v>4</v>
      </c>
      <c r="H183" s="13">
        <v>4</v>
      </c>
      <c r="I183" s="241" t="s">
        <v>466</v>
      </c>
      <c r="J183" s="54" t="s">
        <v>1652</v>
      </c>
      <c r="K183" s="55" t="s">
        <v>37</v>
      </c>
      <c r="L183" s="69" t="s">
        <v>240</v>
      </c>
    </row>
    <row r="184" spans="1:12" s="56" customFormat="1" x14ac:dyDescent="0.2">
      <c r="A184" s="57"/>
      <c r="B184" s="57"/>
      <c r="C184" s="57"/>
      <c r="D184" s="112" t="s">
        <v>1673</v>
      </c>
      <c r="E184" s="112" t="s">
        <v>465</v>
      </c>
      <c r="F184" s="88">
        <v>1642</v>
      </c>
      <c r="G184" s="113"/>
      <c r="H184" s="113"/>
      <c r="I184" s="85"/>
      <c r="J184" s="59"/>
      <c r="K184" s="130"/>
      <c r="L184" s="242"/>
    </row>
    <row r="185" spans="1:12" s="56" customFormat="1" x14ac:dyDescent="0.2">
      <c r="A185" s="57"/>
      <c r="B185" s="57"/>
      <c r="C185" s="57"/>
      <c r="D185" s="112" t="s">
        <v>465</v>
      </c>
      <c r="E185" s="112" t="s">
        <v>467</v>
      </c>
      <c r="F185" s="88">
        <v>233</v>
      </c>
      <c r="G185" s="113"/>
      <c r="H185" s="113"/>
      <c r="I185" s="85"/>
      <c r="J185" s="59"/>
      <c r="K185" s="130"/>
      <c r="L185" s="242"/>
    </row>
    <row r="186" spans="1:12" s="56" customFormat="1" x14ac:dyDescent="0.2">
      <c r="A186" s="57"/>
      <c r="B186" s="57"/>
      <c r="C186" s="57"/>
      <c r="D186" s="112" t="s">
        <v>465</v>
      </c>
      <c r="E186" s="112" t="s">
        <v>468</v>
      </c>
      <c r="F186" s="88">
        <v>397</v>
      </c>
      <c r="G186" s="113"/>
      <c r="H186" s="113"/>
      <c r="I186" s="85"/>
      <c r="J186" s="59"/>
      <c r="K186" s="130"/>
      <c r="L186" s="242"/>
    </row>
    <row r="187" spans="1:12" s="56" customFormat="1" x14ac:dyDescent="0.2">
      <c r="A187" s="53">
        <v>31</v>
      </c>
      <c r="B187" s="53" t="s">
        <v>276</v>
      </c>
      <c r="C187" s="53" t="s">
        <v>458</v>
      </c>
      <c r="D187" s="143" t="s">
        <v>469</v>
      </c>
      <c r="E187" s="143"/>
      <c r="F187" s="144">
        <f>SUM(F188:F192)</f>
        <v>2854</v>
      </c>
      <c r="G187" s="13">
        <v>3</v>
      </c>
      <c r="H187" s="13">
        <v>3</v>
      </c>
      <c r="I187" s="241" t="s">
        <v>1651</v>
      </c>
      <c r="J187" s="54" t="s">
        <v>1645</v>
      </c>
      <c r="K187" s="55" t="s">
        <v>37</v>
      </c>
      <c r="L187" s="69" t="s">
        <v>240</v>
      </c>
    </row>
    <row r="188" spans="1:12" s="56" customFormat="1" x14ac:dyDescent="0.2">
      <c r="A188" s="57"/>
      <c r="B188" s="57"/>
      <c r="C188" s="57"/>
      <c r="D188" s="112" t="s">
        <v>469</v>
      </c>
      <c r="E188" s="112" t="s">
        <v>470</v>
      </c>
      <c r="F188" s="88">
        <v>890</v>
      </c>
      <c r="G188" s="113"/>
      <c r="H188" s="113"/>
      <c r="I188" s="85"/>
      <c r="J188" s="59"/>
      <c r="K188" s="130"/>
      <c r="L188" s="242"/>
    </row>
    <row r="189" spans="1:12" s="56" customFormat="1" x14ac:dyDescent="0.2">
      <c r="A189" s="57"/>
      <c r="B189" s="57"/>
      <c r="C189" s="57"/>
      <c r="D189" s="112" t="s">
        <v>469</v>
      </c>
      <c r="E189" s="112" t="s">
        <v>471</v>
      </c>
      <c r="F189" s="88">
        <v>453</v>
      </c>
      <c r="G189" s="113"/>
      <c r="H189" s="113"/>
      <c r="I189" s="85"/>
      <c r="J189" s="59"/>
      <c r="K189" s="130"/>
      <c r="L189" s="242"/>
    </row>
    <row r="190" spans="1:12" s="56" customFormat="1" x14ac:dyDescent="0.2">
      <c r="A190" s="57"/>
      <c r="B190" s="57"/>
      <c r="C190" s="57"/>
      <c r="D190" s="112" t="s">
        <v>469</v>
      </c>
      <c r="E190" s="112" t="s">
        <v>472</v>
      </c>
      <c r="F190" s="88">
        <v>120</v>
      </c>
      <c r="G190" s="113"/>
      <c r="H190" s="113"/>
      <c r="I190" s="85"/>
      <c r="J190" s="59"/>
      <c r="K190" s="130"/>
      <c r="L190" s="242"/>
    </row>
    <row r="191" spans="1:12" s="56" customFormat="1" x14ac:dyDescent="0.2">
      <c r="A191" s="57"/>
      <c r="B191" s="57"/>
      <c r="C191" s="57"/>
      <c r="D191" s="112" t="s">
        <v>469</v>
      </c>
      <c r="E191" s="112" t="s">
        <v>473</v>
      </c>
      <c r="F191" s="88">
        <v>798</v>
      </c>
      <c r="G191" s="113"/>
      <c r="H191" s="113"/>
      <c r="I191" s="85"/>
      <c r="J191" s="59"/>
      <c r="K191" s="130"/>
      <c r="L191" s="242"/>
    </row>
    <row r="192" spans="1:12" s="56" customFormat="1" x14ac:dyDescent="0.2">
      <c r="A192" s="57"/>
      <c r="B192" s="57"/>
      <c r="C192" s="57"/>
      <c r="D192" s="112" t="s">
        <v>469</v>
      </c>
      <c r="E192" s="112" t="s">
        <v>474</v>
      </c>
      <c r="F192" s="88">
        <v>593</v>
      </c>
      <c r="G192" s="113"/>
      <c r="H192" s="113"/>
      <c r="I192" s="85"/>
      <c r="J192" s="59"/>
      <c r="K192" s="130"/>
      <c r="L192" s="242"/>
    </row>
    <row r="193" spans="1:12" s="56" customFormat="1" x14ac:dyDescent="0.2">
      <c r="A193" s="53">
        <v>32</v>
      </c>
      <c r="B193" s="53" t="s">
        <v>276</v>
      </c>
      <c r="C193" s="53" t="s">
        <v>458</v>
      </c>
      <c r="D193" s="143" t="s">
        <v>475</v>
      </c>
      <c r="E193" s="143"/>
      <c r="F193" s="144">
        <f>SUM(F194:F196)</f>
        <v>11400</v>
      </c>
      <c r="G193" s="13">
        <v>7</v>
      </c>
      <c r="H193" s="13">
        <v>7</v>
      </c>
      <c r="I193" s="241"/>
      <c r="J193" s="54"/>
      <c r="K193" s="55"/>
      <c r="L193" s="235"/>
    </row>
    <row r="194" spans="1:12" s="56" customFormat="1" x14ac:dyDescent="0.2">
      <c r="A194" s="57"/>
      <c r="B194" s="57"/>
      <c r="C194" s="57"/>
      <c r="D194" s="112" t="s">
        <v>475</v>
      </c>
      <c r="E194" s="112" t="s">
        <v>475</v>
      </c>
      <c r="F194" s="88">
        <v>7397</v>
      </c>
      <c r="G194" s="30"/>
      <c r="H194" s="30"/>
      <c r="I194" s="85"/>
      <c r="J194" s="59"/>
      <c r="K194" s="130"/>
      <c r="L194" s="242"/>
    </row>
    <row r="195" spans="1:12" s="56" customFormat="1" x14ac:dyDescent="0.2">
      <c r="A195" s="57"/>
      <c r="B195" s="57"/>
      <c r="C195" s="57"/>
      <c r="D195" s="112" t="s">
        <v>475</v>
      </c>
      <c r="E195" s="112" t="s">
        <v>476</v>
      </c>
      <c r="F195" s="88">
        <v>3686</v>
      </c>
      <c r="G195" s="30"/>
      <c r="H195" s="30"/>
      <c r="I195" s="243" t="s">
        <v>1668</v>
      </c>
      <c r="J195" s="63" t="s">
        <v>1652</v>
      </c>
      <c r="K195" s="64" t="s">
        <v>221</v>
      </c>
      <c r="L195" s="250" t="s">
        <v>269</v>
      </c>
    </row>
    <row r="196" spans="1:12" s="56" customFormat="1" x14ac:dyDescent="0.2">
      <c r="A196" s="57"/>
      <c r="B196" s="57"/>
      <c r="C196" s="57"/>
      <c r="D196" s="112" t="s">
        <v>475</v>
      </c>
      <c r="E196" s="112" t="s">
        <v>477</v>
      </c>
      <c r="F196" s="88">
        <v>317</v>
      </c>
      <c r="G196" s="30"/>
      <c r="H196" s="30"/>
      <c r="I196" s="243" t="s">
        <v>1669</v>
      </c>
      <c r="J196" s="63" t="s">
        <v>1652</v>
      </c>
      <c r="K196" s="64" t="s">
        <v>221</v>
      </c>
      <c r="L196" s="250" t="s">
        <v>271</v>
      </c>
    </row>
  </sheetData>
  <autoFilter ref="A1:N196"/>
  <mergeCells count="1">
    <mergeCell ref="I145:I1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182"/>
  <sheetViews>
    <sheetView zoomScaleNormal="100" workbookViewId="0">
      <selection activeCell="J11" sqref="J11"/>
    </sheetView>
  </sheetViews>
  <sheetFormatPr defaultColWidth="14.140625" defaultRowHeight="12" x14ac:dyDescent="0.25"/>
  <cols>
    <col min="1" max="1" width="5" style="51" customWidth="1"/>
    <col min="2" max="2" width="14.85546875" style="51" customWidth="1"/>
    <col min="3" max="3" width="10.5703125" style="51" customWidth="1"/>
    <col min="4" max="4" width="16.140625" style="51" customWidth="1"/>
    <col min="5" max="5" width="12" style="51" customWidth="1"/>
    <col min="6" max="6" width="7.5703125" style="51" customWidth="1"/>
    <col min="7" max="7" width="5.42578125" style="51" customWidth="1"/>
    <col min="8" max="8" width="4.7109375" style="51" customWidth="1"/>
    <col min="9" max="9" width="29.42578125" style="52" customWidth="1"/>
    <col min="10" max="10" width="20.28515625" style="52" customWidth="1"/>
    <col min="11" max="11" width="20.28515625" style="45" customWidth="1"/>
    <col min="12" max="12" width="22.5703125" style="45" customWidth="1"/>
    <col min="13" max="16384" width="14.140625" style="45"/>
  </cols>
  <sheetData>
    <row r="1" spans="1:12" ht="120.75" customHeight="1" x14ac:dyDescent="0.25">
      <c r="A1" s="40" t="s">
        <v>0</v>
      </c>
      <c r="B1" s="40" t="s">
        <v>1</v>
      </c>
      <c r="C1" s="40" t="s">
        <v>2</v>
      </c>
      <c r="D1" s="41" t="s">
        <v>42</v>
      </c>
      <c r="E1" s="40" t="s">
        <v>43</v>
      </c>
      <c r="F1" s="41" t="s">
        <v>44</v>
      </c>
      <c r="G1" s="41" t="s">
        <v>45</v>
      </c>
      <c r="H1" s="41" t="s">
        <v>46</v>
      </c>
      <c r="I1" s="43" t="s">
        <v>3</v>
      </c>
      <c r="J1" s="43" t="s">
        <v>41</v>
      </c>
      <c r="K1" s="44" t="s">
        <v>38</v>
      </c>
      <c r="L1" s="44" t="s">
        <v>267</v>
      </c>
    </row>
    <row r="2" spans="1:12" s="253" customFormat="1" x14ac:dyDescent="0.2">
      <c r="A2" s="53">
        <v>1</v>
      </c>
      <c r="B2" s="53" t="s">
        <v>1446</v>
      </c>
      <c r="C2" s="53" t="s">
        <v>1447</v>
      </c>
      <c r="D2" s="143" t="s">
        <v>1775</v>
      </c>
      <c r="E2" s="143"/>
      <c r="F2" s="144">
        <f>SUM(F3:F5)</f>
        <v>3425</v>
      </c>
      <c r="G2" s="14">
        <v>2</v>
      </c>
      <c r="H2" s="14">
        <v>2</v>
      </c>
      <c r="I2" s="241" t="s">
        <v>1932</v>
      </c>
      <c r="J2" s="54" t="s">
        <v>1652</v>
      </c>
      <c r="K2" s="55" t="s">
        <v>221</v>
      </c>
      <c r="L2" s="69" t="s">
        <v>1552</v>
      </c>
    </row>
    <row r="3" spans="1:12" s="56" customFormat="1" x14ac:dyDescent="0.2">
      <c r="A3" s="57"/>
      <c r="B3" s="57"/>
      <c r="C3" s="57"/>
      <c r="D3" s="112" t="s">
        <v>1775</v>
      </c>
      <c r="E3" s="108" t="s">
        <v>1775</v>
      </c>
      <c r="F3" s="88">
        <v>1505</v>
      </c>
      <c r="G3" s="32"/>
      <c r="H3" s="32"/>
      <c r="I3" s="85"/>
      <c r="J3" s="59"/>
      <c r="K3" s="130"/>
      <c r="L3" s="60"/>
    </row>
    <row r="4" spans="1:12" s="56" customFormat="1" x14ac:dyDescent="0.2">
      <c r="A4" s="57"/>
      <c r="B4" s="57"/>
      <c r="C4" s="57"/>
      <c r="D4" s="112" t="s">
        <v>1775</v>
      </c>
      <c r="E4" s="108" t="s">
        <v>1776</v>
      </c>
      <c r="F4" s="88">
        <v>1268</v>
      </c>
      <c r="G4" s="32"/>
      <c r="H4" s="32"/>
      <c r="I4" s="85"/>
      <c r="J4" s="59"/>
      <c r="K4" s="130"/>
      <c r="L4" s="60"/>
    </row>
    <row r="5" spans="1:12" s="56" customFormat="1" x14ac:dyDescent="0.2">
      <c r="A5" s="57"/>
      <c r="B5" s="57"/>
      <c r="C5" s="57"/>
      <c r="D5" s="112" t="s">
        <v>1775</v>
      </c>
      <c r="E5" s="108" t="s">
        <v>1777</v>
      </c>
      <c r="F5" s="88">
        <v>652</v>
      </c>
      <c r="G5" s="32"/>
      <c r="H5" s="32"/>
      <c r="I5" s="85"/>
      <c r="J5" s="59"/>
      <c r="K5" s="130"/>
      <c r="L5" s="60"/>
    </row>
    <row r="6" spans="1:12" s="253" customFormat="1" x14ac:dyDescent="0.2">
      <c r="A6" s="53">
        <v>2</v>
      </c>
      <c r="B6" s="53" t="s">
        <v>1446</v>
      </c>
      <c r="C6" s="53" t="s">
        <v>1447</v>
      </c>
      <c r="D6" s="143" t="s">
        <v>1778</v>
      </c>
      <c r="E6" s="143"/>
      <c r="F6" s="144">
        <v>2373</v>
      </c>
      <c r="G6" s="14">
        <v>3</v>
      </c>
      <c r="H6" s="14">
        <v>3</v>
      </c>
      <c r="I6" s="241" t="s">
        <v>1936</v>
      </c>
      <c r="J6" s="54" t="s">
        <v>1652</v>
      </c>
      <c r="K6" s="55" t="s">
        <v>221</v>
      </c>
      <c r="L6" s="69" t="s">
        <v>275</v>
      </c>
    </row>
    <row r="7" spans="1:12" s="56" customFormat="1" x14ac:dyDescent="0.2">
      <c r="A7" s="57"/>
      <c r="B7" s="57"/>
      <c r="C7" s="57"/>
      <c r="D7" s="112" t="s">
        <v>1778</v>
      </c>
      <c r="E7" s="112" t="s">
        <v>1778</v>
      </c>
      <c r="F7" s="88">
        <v>1050</v>
      </c>
      <c r="G7" s="32"/>
      <c r="H7" s="32"/>
      <c r="I7" s="85"/>
      <c r="J7" s="59"/>
      <c r="K7" s="130"/>
      <c r="L7" s="60"/>
    </row>
    <row r="8" spans="1:12" s="56" customFormat="1" x14ac:dyDescent="0.2">
      <c r="A8" s="57"/>
      <c r="B8" s="57"/>
      <c r="C8" s="57"/>
      <c r="D8" s="112" t="s">
        <v>1778</v>
      </c>
      <c r="E8" s="112" t="s">
        <v>461</v>
      </c>
      <c r="F8" s="88">
        <v>13</v>
      </c>
      <c r="G8" s="32"/>
      <c r="H8" s="32"/>
      <c r="I8" s="85"/>
      <c r="J8" s="59"/>
      <c r="K8" s="130"/>
      <c r="L8" s="60"/>
    </row>
    <row r="9" spans="1:12" s="56" customFormat="1" x14ac:dyDescent="0.2">
      <c r="A9" s="57"/>
      <c r="B9" s="57"/>
      <c r="C9" s="57"/>
      <c r="D9" s="112" t="s">
        <v>1778</v>
      </c>
      <c r="E9" s="112" t="s">
        <v>1779</v>
      </c>
      <c r="F9" s="88">
        <v>435</v>
      </c>
      <c r="G9" s="32"/>
      <c r="H9" s="32"/>
      <c r="I9" s="85"/>
      <c r="J9" s="59"/>
      <c r="K9" s="130"/>
      <c r="L9" s="60"/>
    </row>
    <row r="10" spans="1:12" s="56" customFormat="1" x14ac:dyDescent="0.2">
      <c r="A10" s="57"/>
      <c r="B10" s="57"/>
      <c r="C10" s="57"/>
      <c r="D10" s="112" t="s">
        <v>1778</v>
      </c>
      <c r="E10" s="112" t="s">
        <v>1780</v>
      </c>
      <c r="F10" s="88">
        <v>18</v>
      </c>
      <c r="G10" s="32"/>
      <c r="H10" s="32"/>
      <c r="I10" s="85"/>
      <c r="J10" s="59"/>
      <c r="K10" s="130"/>
      <c r="L10" s="60"/>
    </row>
    <row r="11" spans="1:12" s="56" customFormat="1" x14ac:dyDescent="0.2">
      <c r="A11" s="57"/>
      <c r="B11" s="57"/>
      <c r="C11" s="57"/>
      <c r="D11" s="112" t="s">
        <v>1778</v>
      </c>
      <c r="E11" s="112" t="s">
        <v>1781</v>
      </c>
      <c r="F11" s="88">
        <v>230</v>
      </c>
      <c r="G11" s="32"/>
      <c r="H11" s="32"/>
      <c r="I11" s="85"/>
      <c r="J11" s="59"/>
      <c r="K11" s="130"/>
      <c r="L11" s="60"/>
    </row>
    <row r="12" spans="1:12" s="56" customFormat="1" x14ac:dyDescent="0.2">
      <c r="A12" s="57"/>
      <c r="B12" s="57"/>
      <c r="C12" s="57"/>
      <c r="D12" s="112" t="s">
        <v>1778</v>
      </c>
      <c r="E12" s="112" t="s">
        <v>1782</v>
      </c>
      <c r="F12" s="88">
        <v>444</v>
      </c>
      <c r="G12" s="32"/>
      <c r="H12" s="32"/>
      <c r="I12" s="85"/>
      <c r="J12" s="59"/>
      <c r="K12" s="130"/>
      <c r="L12" s="60"/>
    </row>
    <row r="13" spans="1:12" s="56" customFormat="1" ht="12" customHeight="1" x14ac:dyDescent="0.2">
      <c r="A13" s="57"/>
      <c r="B13" s="57"/>
      <c r="C13" s="57"/>
      <c r="D13" s="112" t="s">
        <v>1778</v>
      </c>
      <c r="E13" s="112" t="s">
        <v>1783</v>
      </c>
      <c r="F13" s="88">
        <v>132</v>
      </c>
      <c r="G13" s="32"/>
      <c r="H13" s="32"/>
      <c r="I13" s="85"/>
      <c r="J13" s="59"/>
      <c r="K13" s="130"/>
      <c r="L13" s="60"/>
    </row>
    <row r="14" spans="1:12" s="56" customFormat="1" x14ac:dyDescent="0.2">
      <c r="A14" s="57"/>
      <c r="B14" s="57"/>
      <c r="C14" s="57"/>
      <c r="D14" s="112" t="s">
        <v>1778</v>
      </c>
      <c r="E14" s="112" t="s">
        <v>1784</v>
      </c>
      <c r="F14" s="88">
        <v>34</v>
      </c>
      <c r="G14" s="32"/>
      <c r="H14" s="32"/>
      <c r="I14" s="85"/>
      <c r="J14" s="59"/>
      <c r="K14" s="130"/>
      <c r="L14" s="60"/>
    </row>
    <row r="15" spans="1:12" s="56" customFormat="1" x14ac:dyDescent="0.2">
      <c r="A15" s="57"/>
      <c r="B15" s="57"/>
      <c r="C15" s="57"/>
      <c r="D15" s="112" t="s">
        <v>1778</v>
      </c>
      <c r="E15" s="112" t="s">
        <v>1785</v>
      </c>
      <c r="F15" s="88" t="s">
        <v>47</v>
      </c>
      <c r="G15" s="32"/>
      <c r="H15" s="32"/>
      <c r="I15" s="85"/>
      <c r="J15" s="59"/>
      <c r="K15" s="130"/>
      <c r="L15" s="60"/>
    </row>
    <row r="16" spans="1:12" s="56" customFormat="1" x14ac:dyDescent="0.2">
      <c r="A16" s="57"/>
      <c r="B16" s="57"/>
      <c r="C16" s="57"/>
      <c r="D16" s="112" t="s">
        <v>1778</v>
      </c>
      <c r="E16" s="112" t="s">
        <v>1786</v>
      </c>
      <c r="F16" s="88">
        <v>11</v>
      </c>
      <c r="G16" s="105"/>
      <c r="H16" s="105"/>
      <c r="I16" s="85"/>
      <c r="J16" s="59"/>
      <c r="K16" s="130"/>
      <c r="L16" s="60"/>
    </row>
    <row r="17" spans="1:12" s="253" customFormat="1" x14ac:dyDescent="0.2">
      <c r="A17" s="53">
        <v>3</v>
      </c>
      <c r="B17" s="53" t="s">
        <v>1446</v>
      </c>
      <c r="C17" s="53" t="s">
        <v>1447</v>
      </c>
      <c r="D17" s="143" t="s">
        <v>933</v>
      </c>
      <c r="E17" s="143"/>
      <c r="F17" s="144">
        <f>SUM(F18:F21)</f>
        <v>766</v>
      </c>
      <c r="G17" s="14">
        <v>2</v>
      </c>
      <c r="H17" s="14">
        <v>2</v>
      </c>
      <c r="I17" s="241" t="s">
        <v>1937</v>
      </c>
      <c r="J17" s="54" t="s">
        <v>1652</v>
      </c>
      <c r="K17" s="55" t="s">
        <v>221</v>
      </c>
      <c r="L17" s="69" t="s">
        <v>1552</v>
      </c>
    </row>
    <row r="18" spans="1:12" s="56" customFormat="1" x14ac:dyDescent="0.2">
      <c r="A18" s="57"/>
      <c r="B18" s="57"/>
      <c r="C18" s="57"/>
      <c r="D18" s="112" t="s">
        <v>933</v>
      </c>
      <c r="E18" s="112" t="s">
        <v>933</v>
      </c>
      <c r="F18" s="88">
        <v>436</v>
      </c>
      <c r="G18" s="32"/>
      <c r="H18" s="32"/>
      <c r="I18" s="85"/>
      <c r="J18" s="59"/>
      <c r="K18" s="130"/>
      <c r="L18" s="60"/>
    </row>
    <row r="19" spans="1:12" s="56" customFormat="1" x14ac:dyDescent="0.2">
      <c r="A19" s="57"/>
      <c r="B19" s="57"/>
      <c r="C19" s="57"/>
      <c r="D19" s="112" t="s">
        <v>933</v>
      </c>
      <c r="E19" s="112" t="s">
        <v>1787</v>
      </c>
      <c r="F19" s="88">
        <v>48</v>
      </c>
      <c r="G19" s="32"/>
      <c r="H19" s="32"/>
      <c r="I19" s="85"/>
      <c r="J19" s="59"/>
      <c r="K19" s="130"/>
      <c r="L19" s="60"/>
    </row>
    <row r="20" spans="1:12" s="56" customFormat="1" x14ac:dyDescent="0.2">
      <c r="A20" s="57"/>
      <c r="B20" s="57"/>
      <c r="C20" s="57"/>
      <c r="D20" s="112" t="s">
        <v>933</v>
      </c>
      <c r="E20" s="112" t="s">
        <v>1788</v>
      </c>
      <c r="F20" s="88">
        <v>254</v>
      </c>
      <c r="G20" s="32"/>
      <c r="H20" s="32"/>
      <c r="I20" s="85"/>
      <c r="J20" s="59"/>
      <c r="K20" s="130"/>
      <c r="L20" s="60"/>
    </row>
    <row r="21" spans="1:12" s="56" customFormat="1" x14ac:dyDescent="0.2">
      <c r="A21" s="57"/>
      <c r="B21" s="57"/>
      <c r="C21" s="57"/>
      <c r="D21" s="112" t="s">
        <v>933</v>
      </c>
      <c r="E21" s="112" t="s">
        <v>1789</v>
      </c>
      <c r="F21" s="88">
        <v>28</v>
      </c>
      <c r="G21" s="32"/>
      <c r="H21" s="32"/>
      <c r="I21" s="85"/>
      <c r="J21" s="59"/>
      <c r="K21" s="130"/>
      <c r="L21" s="60"/>
    </row>
    <row r="22" spans="1:12" s="253" customFormat="1" x14ac:dyDescent="0.2">
      <c r="A22" s="53">
        <v>3</v>
      </c>
      <c r="B22" s="53" t="s">
        <v>1446</v>
      </c>
      <c r="C22" s="53" t="s">
        <v>1447</v>
      </c>
      <c r="D22" s="143" t="s">
        <v>1790</v>
      </c>
      <c r="E22" s="143"/>
      <c r="F22" s="144">
        <f>SUM(F23:F24)</f>
        <v>2548</v>
      </c>
      <c r="G22" s="14">
        <v>2</v>
      </c>
      <c r="H22" s="14">
        <v>2</v>
      </c>
      <c r="I22" s="241" t="s">
        <v>1931</v>
      </c>
      <c r="J22" s="54" t="s">
        <v>1652</v>
      </c>
      <c r="K22" s="55" t="s">
        <v>221</v>
      </c>
      <c r="L22" s="69" t="s">
        <v>238</v>
      </c>
    </row>
    <row r="23" spans="1:12" s="56" customFormat="1" x14ac:dyDescent="0.2">
      <c r="A23" s="57"/>
      <c r="B23" s="57"/>
      <c r="C23" s="57"/>
      <c r="D23" s="112" t="s">
        <v>1790</v>
      </c>
      <c r="E23" s="112" t="s">
        <v>1790</v>
      </c>
      <c r="F23" s="88">
        <v>2323</v>
      </c>
      <c r="G23" s="32"/>
      <c r="H23" s="32"/>
      <c r="I23" s="85"/>
      <c r="J23" s="59"/>
      <c r="K23" s="130"/>
      <c r="L23" s="60"/>
    </row>
    <row r="24" spans="1:12" s="56" customFormat="1" x14ac:dyDescent="0.2">
      <c r="A24" s="57"/>
      <c r="B24" s="57"/>
      <c r="C24" s="57"/>
      <c r="D24" s="112" t="s">
        <v>1790</v>
      </c>
      <c r="E24" s="112" t="s">
        <v>1791</v>
      </c>
      <c r="F24" s="88">
        <v>225</v>
      </c>
      <c r="G24" s="32"/>
      <c r="H24" s="32"/>
      <c r="I24" s="85"/>
      <c r="J24" s="59"/>
      <c r="K24" s="130"/>
      <c r="L24" s="60"/>
    </row>
    <row r="25" spans="1:12" s="253" customFormat="1" x14ac:dyDescent="0.2">
      <c r="A25" s="53">
        <v>4</v>
      </c>
      <c r="B25" s="53" t="s">
        <v>1446</v>
      </c>
      <c r="C25" s="53" t="s">
        <v>1447</v>
      </c>
      <c r="D25" s="143" t="s">
        <v>1394</v>
      </c>
      <c r="E25" s="143"/>
      <c r="F25" s="144">
        <f>SUM(F26:F35)</f>
        <v>6515</v>
      </c>
      <c r="G25" s="14">
        <v>2</v>
      </c>
      <c r="H25" s="14">
        <v>2</v>
      </c>
      <c r="I25" s="241" t="s">
        <v>1930</v>
      </c>
      <c r="J25" s="54" t="s">
        <v>1652</v>
      </c>
      <c r="K25" s="55" t="s">
        <v>221</v>
      </c>
      <c r="L25" s="69" t="s">
        <v>1552</v>
      </c>
    </row>
    <row r="26" spans="1:12" s="56" customFormat="1" x14ac:dyDescent="0.2">
      <c r="A26" s="57"/>
      <c r="B26" s="57"/>
      <c r="C26" s="57"/>
      <c r="D26" s="112" t="s">
        <v>1394</v>
      </c>
      <c r="E26" s="112" t="s">
        <v>1394</v>
      </c>
      <c r="F26" s="88">
        <v>1401</v>
      </c>
      <c r="G26" s="32"/>
      <c r="H26" s="32"/>
      <c r="I26" s="85"/>
      <c r="J26" s="59"/>
      <c r="K26" s="130"/>
      <c r="L26" s="60"/>
    </row>
    <row r="27" spans="1:12" s="56" customFormat="1" x14ac:dyDescent="0.2">
      <c r="A27" s="57"/>
      <c r="B27" s="57"/>
      <c r="C27" s="57"/>
      <c r="D27" s="112" t="s">
        <v>1394</v>
      </c>
      <c r="E27" s="112" t="s">
        <v>1798</v>
      </c>
      <c r="F27" s="88">
        <v>738</v>
      </c>
      <c r="G27" s="32"/>
      <c r="H27" s="32"/>
      <c r="I27" s="85"/>
      <c r="J27" s="59"/>
      <c r="K27" s="130"/>
      <c r="L27" s="60"/>
    </row>
    <row r="28" spans="1:12" s="56" customFormat="1" x14ac:dyDescent="0.2">
      <c r="A28" s="57"/>
      <c r="B28" s="57"/>
      <c r="C28" s="57"/>
      <c r="D28" s="112" t="s">
        <v>1394</v>
      </c>
      <c r="E28" s="112" t="s">
        <v>1799</v>
      </c>
      <c r="F28" s="88">
        <v>1058</v>
      </c>
      <c r="G28" s="105"/>
      <c r="H28" s="105"/>
      <c r="I28" s="85"/>
      <c r="J28" s="59"/>
      <c r="K28" s="130"/>
      <c r="L28" s="60"/>
    </row>
    <row r="29" spans="1:12" s="56" customFormat="1" x14ac:dyDescent="0.2">
      <c r="A29" s="57"/>
      <c r="B29" s="57"/>
      <c r="C29" s="57"/>
      <c r="D29" s="112" t="s">
        <v>1394</v>
      </c>
      <c r="E29" s="112" t="s">
        <v>1800</v>
      </c>
      <c r="F29" s="88">
        <v>264</v>
      </c>
      <c r="G29" s="105"/>
      <c r="H29" s="105"/>
      <c r="I29" s="85"/>
      <c r="J29" s="59"/>
      <c r="K29" s="130"/>
      <c r="L29" s="60"/>
    </row>
    <row r="30" spans="1:12" s="56" customFormat="1" x14ac:dyDescent="0.2">
      <c r="A30" s="208">
        <v>5</v>
      </c>
      <c r="B30" s="208" t="s">
        <v>1446</v>
      </c>
      <c r="C30" s="208" t="s">
        <v>1447</v>
      </c>
      <c r="D30" s="143" t="s">
        <v>1792</v>
      </c>
      <c r="E30" s="143"/>
      <c r="F30" s="144">
        <f>SUM(F31:F35)</f>
        <v>1527</v>
      </c>
      <c r="G30" s="14">
        <v>2</v>
      </c>
      <c r="H30" s="14">
        <v>2</v>
      </c>
      <c r="I30" s="241"/>
      <c r="J30" s="54"/>
      <c r="K30" s="55"/>
      <c r="L30" s="69"/>
    </row>
    <row r="31" spans="1:12" s="56" customFormat="1" x14ac:dyDescent="0.2">
      <c r="A31" s="57"/>
      <c r="B31" s="57"/>
      <c r="C31" s="57"/>
      <c r="D31" s="112" t="s">
        <v>1394</v>
      </c>
      <c r="E31" s="112" t="s">
        <v>1793</v>
      </c>
      <c r="F31" s="88">
        <v>559</v>
      </c>
      <c r="G31" s="32"/>
      <c r="H31" s="32"/>
      <c r="I31" s="243" t="s">
        <v>1929</v>
      </c>
      <c r="J31" s="63" t="s">
        <v>1652</v>
      </c>
      <c r="K31" s="64" t="s">
        <v>221</v>
      </c>
      <c r="L31" s="75" t="s">
        <v>238</v>
      </c>
    </row>
    <row r="32" spans="1:12" s="56" customFormat="1" x14ac:dyDescent="0.2">
      <c r="A32" s="57"/>
      <c r="B32" s="57"/>
      <c r="C32" s="57"/>
      <c r="D32" s="112" t="s">
        <v>1394</v>
      </c>
      <c r="E32" s="112" t="s">
        <v>1794</v>
      </c>
      <c r="F32" s="88">
        <v>176</v>
      </c>
      <c r="G32" s="32"/>
      <c r="H32" s="32"/>
      <c r="I32" s="85"/>
      <c r="J32" s="59"/>
      <c r="K32" s="130"/>
      <c r="L32" s="60"/>
    </row>
    <row r="33" spans="1:12" s="56" customFormat="1" x14ac:dyDescent="0.2">
      <c r="A33" s="57"/>
      <c r="B33" s="57"/>
      <c r="C33" s="57"/>
      <c r="D33" s="112" t="s">
        <v>1795</v>
      </c>
      <c r="E33" s="112" t="s">
        <v>1795</v>
      </c>
      <c r="F33" s="88">
        <v>532</v>
      </c>
      <c r="G33" s="105"/>
      <c r="H33" s="105"/>
      <c r="I33" s="85"/>
      <c r="J33" s="59"/>
      <c r="K33" s="130"/>
      <c r="L33" s="60"/>
    </row>
    <row r="34" spans="1:12" s="56" customFormat="1" x14ac:dyDescent="0.2">
      <c r="A34" s="57"/>
      <c r="B34" s="57"/>
      <c r="C34" s="57"/>
      <c r="D34" s="112" t="s">
        <v>1795</v>
      </c>
      <c r="E34" s="112" t="s">
        <v>1796</v>
      </c>
      <c r="F34" s="88">
        <v>185</v>
      </c>
      <c r="G34" s="105"/>
      <c r="H34" s="105"/>
      <c r="I34" s="85"/>
      <c r="J34" s="59"/>
      <c r="K34" s="130"/>
      <c r="L34" s="60"/>
    </row>
    <row r="35" spans="1:12" s="56" customFormat="1" x14ac:dyDescent="0.2">
      <c r="A35" s="57"/>
      <c r="B35" s="57"/>
      <c r="C35" s="57"/>
      <c r="D35" s="112" t="s">
        <v>1795</v>
      </c>
      <c r="E35" s="112" t="s">
        <v>1797</v>
      </c>
      <c r="F35" s="88">
        <v>75</v>
      </c>
      <c r="G35" s="105"/>
      <c r="H35" s="105"/>
      <c r="I35" s="85"/>
      <c r="J35" s="59"/>
      <c r="K35" s="130"/>
      <c r="L35" s="60"/>
    </row>
    <row r="36" spans="1:12" s="253" customFormat="1" x14ac:dyDescent="0.2">
      <c r="A36" s="53">
        <v>6</v>
      </c>
      <c r="B36" s="53" t="s">
        <v>1446</v>
      </c>
      <c r="C36" s="53" t="s">
        <v>1448</v>
      </c>
      <c r="D36" s="143" t="s">
        <v>1824</v>
      </c>
      <c r="E36" s="143"/>
      <c r="F36" s="144">
        <v>3070</v>
      </c>
      <c r="G36" s="14">
        <v>2</v>
      </c>
      <c r="H36" s="14">
        <v>2</v>
      </c>
      <c r="I36" s="241"/>
      <c r="J36" s="54"/>
      <c r="K36" s="55"/>
      <c r="L36" s="69"/>
    </row>
    <row r="37" spans="1:12" s="56" customFormat="1" x14ac:dyDescent="0.2">
      <c r="A37" s="57"/>
      <c r="B37" s="57"/>
      <c r="C37" s="57"/>
      <c r="D37" s="108" t="s">
        <v>1824</v>
      </c>
      <c r="E37" s="108" t="s">
        <v>1824</v>
      </c>
      <c r="F37" s="88">
        <v>861</v>
      </c>
      <c r="G37" s="32"/>
      <c r="H37" s="32"/>
      <c r="I37" s="243" t="s">
        <v>1928</v>
      </c>
      <c r="J37" s="63" t="s">
        <v>1652</v>
      </c>
      <c r="K37" s="64" t="s">
        <v>221</v>
      </c>
      <c r="L37" s="75" t="s">
        <v>1552</v>
      </c>
    </row>
    <row r="38" spans="1:12" s="56" customFormat="1" x14ac:dyDescent="0.2">
      <c r="A38" s="57"/>
      <c r="B38" s="57"/>
      <c r="C38" s="57"/>
      <c r="D38" s="108" t="s">
        <v>1824</v>
      </c>
      <c r="E38" s="108" t="s">
        <v>1825</v>
      </c>
      <c r="F38" s="88">
        <v>212</v>
      </c>
      <c r="G38" s="32"/>
      <c r="H38" s="32"/>
      <c r="I38" s="85"/>
      <c r="J38" s="59"/>
      <c r="K38" s="130"/>
      <c r="L38" s="60"/>
    </row>
    <row r="39" spans="1:12" s="56" customFormat="1" x14ac:dyDescent="0.2">
      <c r="A39" s="57"/>
      <c r="B39" s="57"/>
      <c r="C39" s="57"/>
      <c r="D39" s="108" t="s">
        <v>1824</v>
      </c>
      <c r="E39" s="108"/>
      <c r="F39" s="88">
        <v>643</v>
      </c>
      <c r="G39" s="32"/>
      <c r="H39" s="32"/>
      <c r="I39" s="85"/>
      <c r="J39" s="59"/>
      <c r="K39" s="130"/>
      <c r="L39" s="60"/>
    </row>
    <row r="40" spans="1:12" s="56" customFormat="1" x14ac:dyDescent="0.2">
      <c r="A40" s="57"/>
      <c r="B40" s="57"/>
      <c r="C40" s="57"/>
      <c r="D40" s="108" t="s">
        <v>1824</v>
      </c>
      <c r="E40" s="108"/>
      <c r="F40" s="88">
        <v>125</v>
      </c>
      <c r="G40" s="32"/>
      <c r="H40" s="32"/>
      <c r="I40" s="85"/>
      <c r="J40" s="59"/>
      <c r="K40" s="130"/>
      <c r="L40" s="60"/>
    </row>
    <row r="41" spans="1:12" s="56" customFormat="1" x14ac:dyDescent="0.2">
      <c r="A41" s="57"/>
      <c r="B41" s="57"/>
      <c r="C41" s="57"/>
      <c r="D41" s="108" t="s">
        <v>1824</v>
      </c>
      <c r="E41" s="108"/>
      <c r="F41" s="88">
        <v>196</v>
      </c>
      <c r="G41" s="32"/>
      <c r="H41" s="32"/>
      <c r="I41" s="85"/>
      <c r="J41" s="59"/>
      <c r="K41" s="130"/>
      <c r="L41" s="60"/>
    </row>
    <row r="42" spans="1:12" s="56" customFormat="1" x14ac:dyDescent="0.2">
      <c r="A42" s="57"/>
      <c r="B42" s="57"/>
      <c r="C42" s="57"/>
      <c r="D42" s="108" t="s">
        <v>1824</v>
      </c>
      <c r="E42" s="108" t="s">
        <v>1826</v>
      </c>
      <c r="F42" s="88" t="s">
        <v>47</v>
      </c>
      <c r="G42" s="105"/>
      <c r="H42" s="105"/>
      <c r="I42" s="85"/>
      <c r="J42" s="59"/>
      <c r="K42" s="130"/>
      <c r="L42" s="60"/>
    </row>
    <row r="43" spans="1:12" s="56" customFormat="1" x14ac:dyDescent="0.2">
      <c r="A43" s="57"/>
      <c r="B43" s="57"/>
      <c r="C43" s="57"/>
      <c r="D43" s="108" t="s">
        <v>1824</v>
      </c>
      <c r="E43" s="108" t="s">
        <v>1827</v>
      </c>
      <c r="F43" s="88">
        <v>133</v>
      </c>
      <c r="G43" s="105"/>
      <c r="H43" s="105"/>
      <c r="I43" s="85"/>
      <c r="J43" s="59"/>
      <c r="K43" s="130"/>
      <c r="L43" s="60"/>
    </row>
    <row r="44" spans="1:12" s="56" customFormat="1" x14ac:dyDescent="0.2">
      <c r="A44" s="57"/>
      <c r="B44" s="57"/>
      <c r="C44" s="57"/>
      <c r="D44" s="108" t="s">
        <v>1824</v>
      </c>
      <c r="E44" s="108" t="s">
        <v>1828</v>
      </c>
      <c r="F44" s="88">
        <v>24</v>
      </c>
      <c r="G44" s="105"/>
      <c r="H44" s="105"/>
      <c r="I44" s="85"/>
      <c r="J44" s="59"/>
      <c r="K44" s="130"/>
      <c r="L44" s="60"/>
    </row>
    <row r="45" spans="1:12" s="56" customFormat="1" x14ac:dyDescent="0.2">
      <c r="A45" s="57"/>
      <c r="B45" s="57"/>
      <c r="C45" s="57"/>
      <c r="D45" s="108" t="s">
        <v>1824</v>
      </c>
      <c r="E45" s="108" t="s">
        <v>1829</v>
      </c>
      <c r="F45" s="88">
        <v>251</v>
      </c>
      <c r="G45" s="105"/>
      <c r="H45" s="105"/>
      <c r="I45" s="85"/>
      <c r="J45" s="59"/>
      <c r="K45" s="130"/>
      <c r="L45" s="60"/>
    </row>
    <row r="46" spans="1:12" s="56" customFormat="1" x14ac:dyDescent="0.2">
      <c r="A46" s="57"/>
      <c r="B46" s="57"/>
      <c r="C46" s="57"/>
      <c r="D46" s="108" t="s">
        <v>1824</v>
      </c>
      <c r="E46" s="108" t="s">
        <v>1830</v>
      </c>
      <c r="F46" s="88">
        <v>623</v>
      </c>
      <c r="G46" s="105"/>
      <c r="H46" s="105"/>
      <c r="I46" s="85"/>
      <c r="J46" s="59"/>
      <c r="K46" s="130"/>
      <c r="L46" s="60"/>
    </row>
    <row r="47" spans="1:12" s="253" customFormat="1" x14ac:dyDescent="0.2">
      <c r="A47" s="53">
        <v>7</v>
      </c>
      <c r="B47" s="53" t="s">
        <v>1446</v>
      </c>
      <c r="C47" s="53" t="s">
        <v>1448</v>
      </c>
      <c r="D47" s="143" t="s">
        <v>1801</v>
      </c>
      <c r="E47" s="143"/>
      <c r="F47" s="144">
        <f>SUM(F48:F53)</f>
        <v>7414</v>
      </c>
      <c r="G47" s="14">
        <v>4</v>
      </c>
      <c r="H47" s="14">
        <v>5</v>
      </c>
      <c r="I47" s="241" t="s">
        <v>1927</v>
      </c>
      <c r="J47" s="54" t="s">
        <v>1652</v>
      </c>
      <c r="K47" s="55" t="s">
        <v>221</v>
      </c>
      <c r="L47" s="69" t="s">
        <v>1534</v>
      </c>
    </row>
    <row r="48" spans="1:12" s="56" customFormat="1" x14ac:dyDescent="0.2">
      <c r="A48" s="57"/>
      <c r="B48" s="57"/>
      <c r="C48" s="57"/>
      <c r="D48" s="112" t="s">
        <v>1801</v>
      </c>
      <c r="E48" s="112" t="s">
        <v>1801</v>
      </c>
      <c r="F48" s="88">
        <v>873</v>
      </c>
      <c r="G48" s="114"/>
      <c r="H48" s="114"/>
      <c r="I48" s="85"/>
      <c r="J48" s="59"/>
      <c r="K48" s="130"/>
      <c r="L48" s="60"/>
    </row>
    <row r="49" spans="1:13" s="56" customFormat="1" x14ac:dyDescent="0.2">
      <c r="A49" s="57"/>
      <c r="B49" s="57"/>
      <c r="C49" s="57"/>
      <c r="D49" s="112" t="s">
        <v>1801</v>
      </c>
      <c r="E49" s="258" t="s">
        <v>1802</v>
      </c>
      <c r="F49" s="88">
        <v>261</v>
      </c>
      <c r="G49" s="114"/>
      <c r="H49" s="114"/>
      <c r="I49" s="85"/>
      <c r="J49" s="59"/>
      <c r="K49" s="130"/>
      <c r="L49" s="60"/>
    </row>
    <row r="50" spans="1:13" s="56" customFormat="1" x14ac:dyDescent="0.2">
      <c r="A50" s="57"/>
      <c r="B50" s="57"/>
      <c r="C50" s="57"/>
      <c r="D50" s="112" t="s">
        <v>1801</v>
      </c>
      <c r="E50" s="258"/>
      <c r="F50" s="88">
        <v>675</v>
      </c>
      <c r="G50" s="114"/>
      <c r="H50" s="114"/>
      <c r="I50" s="85"/>
      <c r="J50" s="59"/>
      <c r="K50" s="130"/>
      <c r="L50" s="60"/>
    </row>
    <row r="51" spans="1:13" s="56" customFormat="1" x14ac:dyDescent="0.2">
      <c r="A51" s="57"/>
      <c r="B51" s="57"/>
      <c r="C51" s="57"/>
      <c r="D51" s="112" t="s">
        <v>1801</v>
      </c>
      <c r="E51" s="112" t="s">
        <v>1803</v>
      </c>
      <c r="F51" s="88">
        <v>1383</v>
      </c>
      <c r="G51" s="114"/>
      <c r="H51" s="114"/>
      <c r="I51" s="85"/>
      <c r="J51" s="59"/>
      <c r="K51" s="130"/>
      <c r="L51" s="60"/>
    </row>
    <row r="52" spans="1:13" s="56" customFormat="1" x14ac:dyDescent="0.2">
      <c r="A52" s="57"/>
      <c r="B52" s="57"/>
      <c r="C52" s="57"/>
      <c r="D52" s="112" t="s">
        <v>1801</v>
      </c>
      <c r="E52" s="112" t="s">
        <v>1804</v>
      </c>
      <c r="F52" s="88">
        <v>882</v>
      </c>
      <c r="G52" s="114"/>
      <c r="H52" s="114"/>
      <c r="I52" s="85"/>
      <c r="J52" s="59"/>
      <c r="K52" s="130"/>
      <c r="L52" s="60"/>
    </row>
    <row r="53" spans="1:13" s="56" customFormat="1" x14ac:dyDescent="0.2">
      <c r="A53" s="57"/>
      <c r="B53" s="57"/>
      <c r="C53" s="57"/>
      <c r="D53" s="112" t="s">
        <v>1801</v>
      </c>
      <c r="E53" s="112" t="s">
        <v>1805</v>
      </c>
      <c r="F53" s="88">
        <v>3340</v>
      </c>
      <c r="G53" s="105"/>
      <c r="H53" s="105"/>
      <c r="I53" s="243" t="s">
        <v>1938</v>
      </c>
      <c r="J53" s="63" t="s">
        <v>1652</v>
      </c>
      <c r="K53" s="64" t="s">
        <v>221</v>
      </c>
      <c r="L53" s="75" t="s">
        <v>269</v>
      </c>
    </row>
    <row r="54" spans="1:13" s="255" customFormat="1" x14ac:dyDescent="0.2">
      <c r="A54" s="46">
        <v>8</v>
      </c>
      <c r="B54" s="46" t="s">
        <v>1446</v>
      </c>
      <c r="C54" s="46" t="s">
        <v>1448</v>
      </c>
      <c r="D54" s="183" t="s">
        <v>1810</v>
      </c>
      <c r="E54" s="183"/>
      <c r="F54" s="184">
        <f>SUM(F55:F59)</f>
        <v>4941</v>
      </c>
      <c r="G54" s="3">
        <v>3</v>
      </c>
      <c r="H54" s="3">
        <v>3</v>
      </c>
      <c r="I54" s="254"/>
      <c r="J54" s="35"/>
      <c r="K54" s="47"/>
      <c r="L54" s="76"/>
    </row>
    <row r="55" spans="1:13" x14ac:dyDescent="0.2">
      <c r="A55" s="48"/>
      <c r="B55" s="48"/>
      <c r="C55" s="48"/>
      <c r="D55" s="111" t="s">
        <v>1810</v>
      </c>
      <c r="E55" s="111" t="s">
        <v>1810</v>
      </c>
      <c r="F55" s="94">
        <v>1469</v>
      </c>
      <c r="G55" s="10"/>
      <c r="H55" s="10"/>
      <c r="I55" s="256" t="s">
        <v>1926</v>
      </c>
      <c r="J55" s="62" t="s">
        <v>1652</v>
      </c>
      <c r="K55" s="43" t="s">
        <v>221</v>
      </c>
      <c r="L55" s="73" t="s">
        <v>275</v>
      </c>
      <c r="M55" s="255"/>
    </row>
    <row r="56" spans="1:13" x14ac:dyDescent="0.2">
      <c r="A56" s="48"/>
      <c r="B56" s="48"/>
      <c r="C56" s="48"/>
      <c r="D56" s="111" t="s">
        <v>1810</v>
      </c>
      <c r="E56" s="111" t="s">
        <v>1811</v>
      </c>
      <c r="F56" s="94">
        <v>646</v>
      </c>
      <c r="G56" s="10"/>
      <c r="H56" s="10"/>
      <c r="I56" s="256"/>
      <c r="J56" s="62"/>
      <c r="K56" s="44"/>
      <c r="L56" s="43"/>
      <c r="M56" s="255"/>
    </row>
    <row r="57" spans="1:13" x14ac:dyDescent="0.2">
      <c r="A57" s="48"/>
      <c r="B57" s="48"/>
      <c r="C57" s="48"/>
      <c r="D57" s="111" t="s">
        <v>1810</v>
      </c>
      <c r="E57" s="111" t="s">
        <v>1812</v>
      </c>
      <c r="F57" s="94">
        <v>1560</v>
      </c>
      <c r="G57" s="10"/>
      <c r="H57" s="10"/>
      <c r="I57" s="256" t="s">
        <v>1939</v>
      </c>
      <c r="J57" s="62" t="s">
        <v>1652</v>
      </c>
      <c r="K57" s="43" t="s">
        <v>221</v>
      </c>
      <c r="L57" s="257" t="s">
        <v>1529</v>
      </c>
      <c r="M57" s="255"/>
    </row>
    <row r="58" spans="1:13" x14ac:dyDescent="0.2">
      <c r="A58" s="48"/>
      <c r="B58" s="48"/>
      <c r="C58" s="48"/>
      <c r="D58" s="111" t="s">
        <v>1810</v>
      </c>
      <c r="E58" s="111" t="s">
        <v>1813</v>
      </c>
      <c r="F58" s="94">
        <v>383</v>
      </c>
      <c r="G58" s="10"/>
      <c r="H58" s="10"/>
      <c r="I58" s="256"/>
      <c r="J58" s="62"/>
      <c r="K58" s="44"/>
      <c r="L58" s="43"/>
      <c r="M58" s="255"/>
    </row>
    <row r="59" spans="1:13" x14ac:dyDescent="0.2">
      <c r="A59" s="48"/>
      <c r="B59" s="48"/>
      <c r="C59" s="48"/>
      <c r="D59" s="111" t="s">
        <v>1810</v>
      </c>
      <c r="E59" s="111" t="s">
        <v>1814</v>
      </c>
      <c r="F59" s="94">
        <v>883</v>
      </c>
      <c r="G59" s="10"/>
      <c r="H59" s="10"/>
      <c r="I59" s="256" t="s">
        <v>1925</v>
      </c>
      <c r="J59" s="62" t="s">
        <v>1652</v>
      </c>
      <c r="K59" s="43" t="s">
        <v>221</v>
      </c>
      <c r="L59" s="73" t="s">
        <v>275</v>
      </c>
      <c r="M59" s="255"/>
    </row>
    <row r="60" spans="1:13" s="253" customFormat="1" x14ac:dyDescent="0.2">
      <c r="A60" s="53">
        <v>9</v>
      </c>
      <c r="B60" s="53" t="s">
        <v>1446</v>
      </c>
      <c r="C60" s="53" t="s">
        <v>1448</v>
      </c>
      <c r="D60" s="143" t="s">
        <v>1806</v>
      </c>
      <c r="E60" s="143"/>
      <c r="F60" s="144">
        <f>SUM(F61:F64)</f>
        <v>5194</v>
      </c>
      <c r="G60" s="14">
        <v>4</v>
      </c>
      <c r="H60" s="14">
        <v>8</v>
      </c>
      <c r="I60" s="241"/>
      <c r="J60" s="54"/>
      <c r="K60" s="55"/>
      <c r="L60" s="69"/>
    </row>
    <row r="61" spans="1:13" s="56" customFormat="1" x14ac:dyDescent="0.2">
      <c r="A61" s="57"/>
      <c r="B61" s="57"/>
      <c r="C61" s="57"/>
      <c r="D61" s="112" t="s">
        <v>1806</v>
      </c>
      <c r="E61" s="112" t="s">
        <v>1806</v>
      </c>
      <c r="F61" s="88">
        <v>2667</v>
      </c>
      <c r="G61" s="32"/>
      <c r="H61" s="32"/>
      <c r="I61" s="85"/>
      <c r="J61" s="59"/>
      <c r="K61" s="130"/>
      <c r="L61" s="60"/>
    </row>
    <row r="62" spans="1:13" s="56" customFormat="1" x14ac:dyDescent="0.2">
      <c r="A62" s="57"/>
      <c r="B62" s="57"/>
      <c r="C62" s="57"/>
      <c r="D62" s="112" t="s">
        <v>1806</v>
      </c>
      <c r="E62" s="112" t="s">
        <v>1807</v>
      </c>
      <c r="F62" s="88">
        <v>967</v>
      </c>
      <c r="G62" s="32"/>
      <c r="H62" s="32"/>
      <c r="I62" s="243" t="s">
        <v>1924</v>
      </c>
      <c r="J62" s="63" t="s">
        <v>1652</v>
      </c>
      <c r="K62" s="64" t="s">
        <v>221</v>
      </c>
      <c r="L62" s="75" t="s">
        <v>270</v>
      </c>
    </row>
    <row r="63" spans="1:13" s="56" customFormat="1" x14ac:dyDescent="0.2">
      <c r="A63" s="57"/>
      <c r="B63" s="57"/>
      <c r="C63" s="57"/>
      <c r="D63" s="112" t="s">
        <v>1806</v>
      </c>
      <c r="E63" s="112" t="s">
        <v>1808</v>
      </c>
      <c r="F63" s="88">
        <v>927</v>
      </c>
      <c r="G63" s="32"/>
      <c r="H63" s="32"/>
      <c r="I63" s="85"/>
      <c r="J63" s="59"/>
      <c r="K63" s="130"/>
      <c r="L63" s="60"/>
    </row>
    <row r="64" spans="1:13" s="56" customFormat="1" x14ac:dyDescent="0.2">
      <c r="A64" s="57"/>
      <c r="B64" s="57"/>
      <c r="C64" s="57"/>
      <c r="D64" s="112" t="s">
        <v>1806</v>
      </c>
      <c r="E64" s="112" t="s">
        <v>1809</v>
      </c>
      <c r="F64" s="88">
        <v>633</v>
      </c>
      <c r="G64" s="32"/>
      <c r="H64" s="32"/>
      <c r="I64" s="85"/>
      <c r="J64" s="59"/>
      <c r="K64" s="130"/>
      <c r="L64" s="60"/>
    </row>
    <row r="65" spans="1:12" s="253" customFormat="1" x14ac:dyDescent="0.2">
      <c r="A65" s="53">
        <v>10</v>
      </c>
      <c r="B65" s="53" t="s">
        <v>1446</v>
      </c>
      <c r="C65" s="53" t="s">
        <v>1448</v>
      </c>
      <c r="D65" s="143" t="s">
        <v>1815</v>
      </c>
      <c r="E65" s="143"/>
      <c r="F65" s="144">
        <f>SUM(F66:F68)</f>
        <v>2042</v>
      </c>
      <c r="G65" s="14">
        <v>2</v>
      </c>
      <c r="H65" s="14">
        <v>2</v>
      </c>
      <c r="I65" s="241" t="s">
        <v>1940</v>
      </c>
      <c r="J65" s="54" t="s">
        <v>1652</v>
      </c>
      <c r="K65" s="55" t="s">
        <v>221</v>
      </c>
      <c r="L65" s="69" t="s">
        <v>275</v>
      </c>
    </row>
    <row r="66" spans="1:12" s="56" customFormat="1" x14ac:dyDescent="0.2">
      <c r="A66" s="57"/>
      <c r="B66" s="57"/>
      <c r="C66" s="57"/>
      <c r="D66" s="112" t="s">
        <v>1815</v>
      </c>
      <c r="E66" s="112" t="s">
        <v>1815</v>
      </c>
      <c r="F66" s="88">
        <v>1141</v>
      </c>
      <c r="G66" s="32"/>
      <c r="H66" s="32"/>
      <c r="I66" s="85"/>
      <c r="J66" s="59"/>
      <c r="K66" s="130"/>
      <c r="L66" s="60"/>
    </row>
    <row r="67" spans="1:12" s="56" customFormat="1" x14ac:dyDescent="0.2">
      <c r="A67" s="57"/>
      <c r="B67" s="57"/>
      <c r="C67" s="57"/>
      <c r="D67" s="112" t="s">
        <v>1815</v>
      </c>
      <c r="E67" s="112" t="s">
        <v>695</v>
      </c>
      <c r="F67" s="88">
        <v>582</v>
      </c>
      <c r="G67" s="32"/>
      <c r="H67" s="32"/>
      <c r="I67" s="85"/>
      <c r="J67" s="59"/>
      <c r="K67" s="130"/>
      <c r="L67" s="60"/>
    </row>
    <row r="68" spans="1:12" s="56" customFormat="1" x14ac:dyDescent="0.2">
      <c r="A68" s="57"/>
      <c r="B68" s="57"/>
      <c r="C68" s="57"/>
      <c r="D68" s="112" t="s">
        <v>1815</v>
      </c>
      <c r="E68" s="112" t="s">
        <v>1941</v>
      </c>
      <c r="F68" s="88">
        <v>319</v>
      </c>
      <c r="G68" s="32"/>
      <c r="H68" s="32"/>
      <c r="I68" s="85"/>
      <c r="J68" s="59"/>
      <c r="K68" s="130"/>
      <c r="L68" s="60"/>
    </row>
    <row r="69" spans="1:12" s="253" customFormat="1" x14ac:dyDescent="0.2">
      <c r="A69" s="53">
        <v>11</v>
      </c>
      <c r="B69" s="53" t="s">
        <v>1446</v>
      </c>
      <c r="C69" s="53" t="s">
        <v>1448</v>
      </c>
      <c r="D69" s="143" t="s">
        <v>1816</v>
      </c>
      <c r="E69" s="143"/>
      <c r="F69" s="144">
        <f>SUM(F70:F74)</f>
        <v>3833</v>
      </c>
      <c r="G69" s="14">
        <v>2</v>
      </c>
      <c r="H69" s="14">
        <v>3</v>
      </c>
      <c r="I69" s="241" t="s">
        <v>1942</v>
      </c>
      <c r="J69" s="54" t="s">
        <v>1645</v>
      </c>
      <c r="K69" s="55" t="s">
        <v>221</v>
      </c>
      <c r="L69" s="69" t="s">
        <v>273</v>
      </c>
    </row>
    <row r="70" spans="1:12" s="56" customFormat="1" x14ac:dyDescent="0.2">
      <c r="A70" s="57"/>
      <c r="B70" s="57"/>
      <c r="C70" s="57"/>
      <c r="D70" s="112" t="s">
        <v>1816</v>
      </c>
      <c r="E70" s="112" t="s">
        <v>1816</v>
      </c>
      <c r="F70" s="88">
        <v>1884</v>
      </c>
      <c r="G70" s="32"/>
      <c r="H70" s="32"/>
      <c r="I70" s="85"/>
      <c r="J70" s="59"/>
      <c r="K70" s="130"/>
      <c r="L70" s="60"/>
    </row>
    <row r="71" spans="1:12" s="56" customFormat="1" x14ac:dyDescent="0.2">
      <c r="A71" s="57"/>
      <c r="B71" s="57"/>
      <c r="C71" s="57"/>
      <c r="D71" s="112" t="s">
        <v>1816</v>
      </c>
      <c r="E71" s="112" t="s">
        <v>1817</v>
      </c>
      <c r="F71" s="88">
        <v>182</v>
      </c>
      <c r="G71" s="32"/>
      <c r="H71" s="32"/>
      <c r="I71" s="85"/>
      <c r="J71" s="59"/>
      <c r="K71" s="130"/>
      <c r="L71" s="60"/>
    </row>
    <row r="72" spans="1:12" s="56" customFormat="1" x14ac:dyDescent="0.2">
      <c r="A72" s="57"/>
      <c r="B72" s="57"/>
      <c r="C72" s="57"/>
      <c r="D72" s="112" t="s">
        <v>1816</v>
      </c>
      <c r="E72" s="112" t="s">
        <v>1818</v>
      </c>
      <c r="F72" s="88">
        <v>527</v>
      </c>
      <c r="G72" s="32"/>
      <c r="H72" s="32"/>
      <c r="I72" s="85"/>
      <c r="J72" s="59"/>
      <c r="K72" s="130"/>
      <c r="L72" s="60"/>
    </row>
    <row r="73" spans="1:12" s="56" customFormat="1" x14ac:dyDescent="0.2">
      <c r="A73" s="57"/>
      <c r="B73" s="57"/>
      <c r="C73" s="57"/>
      <c r="D73" s="112" t="s">
        <v>1816</v>
      </c>
      <c r="E73" s="112" t="s">
        <v>1819</v>
      </c>
      <c r="F73" s="88">
        <v>457</v>
      </c>
      <c r="G73" s="32"/>
      <c r="H73" s="32"/>
      <c r="I73" s="85"/>
      <c r="J73" s="59"/>
      <c r="K73" s="130"/>
      <c r="L73" s="60"/>
    </row>
    <row r="74" spans="1:12" s="56" customFormat="1" x14ac:dyDescent="0.2">
      <c r="A74" s="57"/>
      <c r="B74" s="57"/>
      <c r="C74" s="57"/>
      <c r="D74" s="112" t="s">
        <v>1816</v>
      </c>
      <c r="E74" s="112" t="s">
        <v>1820</v>
      </c>
      <c r="F74" s="88">
        <v>783</v>
      </c>
      <c r="G74" s="32"/>
      <c r="H74" s="32"/>
      <c r="I74" s="85"/>
      <c r="J74" s="59"/>
      <c r="K74" s="130"/>
      <c r="L74" s="60"/>
    </row>
    <row r="75" spans="1:12" s="253" customFormat="1" x14ac:dyDescent="0.2">
      <c r="A75" s="53">
        <v>12</v>
      </c>
      <c r="B75" s="53" t="s">
        <v>1446</v>
      </c>
      <c r="C75" s="53" t="s">
        <v>1448</v>
      </c>
      <c r="D75" s="143" t="s">
        <v>1821</v>
      </c>
      <c r="E75" s="143"/>
      <c r="F75" s="144">
        <f>SUM(F76:F78)</f>
        <v>2744</v>
      </c>
      <c r="G75" s="14">
        <v>2</v>
      </c>
      <c r="H75" s="14">
        <v>2</v>
      </c>
      <c r="I75" s="241" t="s">
        <v>1943</v>
      </c>
      <c r="J75" s="54" t="s">
        <v>1652</v>
      </c>
      <c r="K75" s="55" t="s">
        <v>221</v>
      </c>
      <c r="L75" s="69" t="s">
        <v>239</v>
      </c>
    </row>
    <row r="76" spans="1:12" s="56" customFormat="1" x14ac:dyDescent="0.2">
      <c r="A76" s="57"/>
      <c r="B76" s="57"/>
      <c r="C76" s="57"/>
      <c r="D76" s="112" t="s">
        <v>1821</v>
      </c>
      <c r="E76" s="112" t="s">
        <v>1821</v>
      </c>
      <c r="F76" s="88">
        <v>2091</v>
      </c>
      <c r="G76" s="32"/>
      <c r="H76" s="32"/>
      <c r="I76" s="85"/>
      <c r="J76" s="59"/>
      <c r="K76" s="130"/>
      <c r="L76" s="60"/>
    </row>
    <row r="77" spans="1:12" s="56" customFormat="1" x14ac:dyDescent="0.2">
      <c r="A77" s="57"/>
      <c r="B77" s="57"/>
      <c r="C77" s="57"/>
      <c r="D77" s="112" t="s">
        <v>1821</v>
      </c>
      <c r="E77" s="112" t="s">
        <v>1822</v>
      </c>
      <c r="F77" s="88">
        <v>12</v>
      </c>
      <c r="G77" s="32"/>
      <c r="H77" s="32"/>
      <c r="I77" s="85"/>
      <c r="J77" s="59"/>
      <c r="K77" s="130"/>
      <c r="L77" s="60"/>
    </row>
    <row r="78" spans="1:12" s="56" customFormat="1" x14ac:dyDescent="0.2">
      <c r="A78" s="57"/>
      <c r="B78" s="57"/>
      <c r="C78" s="57"/>
      <c r="D78" s="112" t="s">
        <v>1821</v>
      </c>
      <c r="E78" s="112" t="s">
        <v>1823</v>
      </c>
      <c r="F78" s="88">
        <v>641</v>
      </c>
      <c r="G78" s="105"/>
      <c r="H78" s="105"/>
      <c r="I78" s="85"/>
      <c r="J78" s="59"/>
      <c r="K78" s="130"/>
      <c r="L78" s="60"/>
    </row>
    <row r="79" spans="1:12" s="255" customFormat="1" x14ac:dyDescent="0.2">
      <c r="A79" s="46">
        <v>13</v>
      </c>
      <c r="B79" s="46" t="s">
        <v>1446</v>
      </c>
      <c r="C79" s="46" t="s">
        <v>1448</v>
      </c>
      <c r="D79" s="183" t="s">
        <v>1831</v>
      </c>
      <c r="E79" s="183" t="s">
        <v>1831</v>
      </c>
      <c r="F79" s="184">
        <v>3539</v>
      </c>
      <c r="G79" s="3">
        <v>2</v>
      </c>
      <c r="H79" s="3">
        <v>2</v>
      </c>
      <c r="I79" s="254" t="s">
        <v>1944</v>
      </c>
      <c r="J79" s="35" t="s">
        <v>1652</v>
      </c>
      <c r="K79" s="47" t="s">
        <v>221</v>
      </c>
      <c r="L79" s="76" t="s">
        <v>238</v>
      </c>
    </row>
    <row r="80" spans="1:12" s="255" customFormat="1" x14ac:dyDescent="0.2">
      <c r="A80" s="46">
        <v>14</v>
      </c>
      <c r="B80" s="46" t="s">
        <v>1446</v>
      </c>
      <c r="C80" s="46" t="s">
        <v>1449</v>
      </c>
      <c r="D80" s="183" t="s">
        <v>1922</v>
      </c>
      <c r="E80" s="183"/>
      <c r="F80" s="184">
        <v>764</v>
      </c>
      <c r="G80" s="3">
        <v>1</v>
      </c>
      <c r="H80" s="3">
        <v>1</v>
      </c>
      <c r="I80" s="254" t="s">
        <v>1945</v>
      </c>
      <c r="J80" s="35" t="s">
        <v>1652</v>
      </c>
      <c r="K80" s="47" t="s">
        <v>221</v>
      </c>
      <c r="L80" s="76" t="s">
        <v>273</v>
      </c>
    </row>
    <row r="81" spans="1:12" x14ac:dyDescent="0.2">
      <c r="A81" s="48"/>
      <c r="B81" s="48"/>
      <c r="C81" s="48"/>
      <c r="D81" s="111" t="s">
        <v>461</v>
      </c>
      <c r="E81" s="111" t="s">
        <v>461</v>
      </c>
      <c r="F81" s="94">
        <v>750</v>
      </c>
      <c r="G81" s="10"/>
      <c r="H81" s="10"/>
      <c r="I81" s="96"/>
      <c r="J81" s="23"/>
      <c r="K81" s="146"/>
      <c r="L81" s="24"/>
    </row>
    <row r="82" spans="1:12" x14ac:dyDescent="0.2">
      <c r="A82" s="48"/>
      <c r="B82" s="48"/>
      <c r="C82" s="48"/>
      <c r="D82" s="111" t="s">
        <v>461</v>
      </c>
      <c r="E82" s="111" t="s">
        <v>1862</v>
      </c>
      <c r="F82" s="94" t="s">
        <v>47</v>
      </c>
      <c r="G82" s="10"/>
      <c r="H82" s="10"/>
      <c r="I82" s="96"/>
      <c r="J82" s="23"/>
      <c r="K82" s="146"/>
      <c r="L82" s="24"/>
    </row>
    <row r="83" spans="1:12" x14ac:dyDescent="0.2">
      <c r="A83" s="48"/>
      <c r="B83" s="48"/>
      <c r="C83" s="48"/>
      <c r="D83" s="111" t="s">
        <v>461</v>
      </c>
      <c r="E83" s="111" t="s">
        <v>1863</v>
      </c>
      <c r="F83" s="94" t="s">
        <v>47</v>
      </c>
      <c r="G83" s="10"/>
      <c r="H83" s="10"/>
      <c r="I83" s="96"/>
      <c r="J83" s="23"/>
      <c r="K83" s="146"/>
      <c r="L83" s="24"/>
    </row>
    <row r="84" spans="1:12" x14ac:dyDescent="0.2">
      <c r="A84" s="48"/>
      <c r="B84" s="48"/>
      <c r="C84" s="48"/>
      <c r="D84" s="111" t="s">
        <v>461</v>
      </c>
      <c r="E84" s="111" t="s">
        <v>1864</v>
      </c>
      <c r="F84" s="94" t="s">
        <v>47</v>
      </c>
      <c r="G84" s="10"/>
      <c r="H84" s="10"/>
      <c r="I84" s="96"/>
      <c r="J84" s="23"/>
      <c r="K84" s="146"/>
      <c r="L84" s="24"/>
    </row>
    <row r="85" spans="1:12" x14ac:dyDescent="0.2">
      <c r="A85" s="48"/>
      <c r="B85" s="48"/>
      <c r="C85" s="48"/>
      <c r="D85" s="111" t="s">
        <v>461</v>
      </c>
      <c r="E85" s="111" t="s">
        <v>1865</v>
      </c>
      <c r="F85" s="94" t="s">
        <v>47</v>
      </c>
      <c r="G85" s="10"/>
      <c r="H85" s="10"/>
      <c r="I85" s="96"/>
      <c r="J85" s="23"/>
      <c r="K85" s="146"/>
      <c r="L85" s="24"/>
    </row>
    <row r="86" spans="1:12" s="255" customFormat="1" x14ac:dyDescent="0.2">
      <c r="A86" s="46">
        <v>15</v>
      </c>
      <c r="B86" s="46" t="s">
        <v>1446</v>
      </c>
      <c r="C86" s="46" t="s">
        <v>1449</v>
      </c>
      <c r="D86" s="183" t="s">
        <v>1853</v>
      </c>
      <c r="E86" s="183"/>
      <c r="F86" s="184">
        <f>SUM(F87:F89)</f>
        <v>1470</v>
      </c>
      <c r="G86" s="3">
        <v>1</v>
      </c>
      <c r="H86" s="3">
        <v>1</v>
      </c>
      <c r="I86" s="254" t="s">
        <v>1933</v>
      </c>
      <c r="J86" s="35" t="s">
        <v>1645</v>
      </c>
      <c r="K86" s="47" t="s">
        <v>221</v>
      </c>
      <c r="L86" s="76" t="s">
        <v>270</v>
      </c>
    </row>
    <row r="87" spans="1:12" x14ac:dyDescent="0.2">
      <c r="A87" s="48"/>
      <c r="B87" s="48"/>
      <c r="C87" s="48"/>
      <c r="D87" s="111" t="s">
        <v>1853</v>
      </c>
      <c r="E87" s="111" t="s">
        <v>1853</v>
      </c>
      <c r="F87" s="94">
        <v>1251</v>
      </c>
      <c r="G87" s="10"/>
      <c r="H87" s="10"/>
      <c r="I87" s="96"/>
      <c r="J87" s="23"/>
      <c r="K87" s="146"/>
      <c r="L87" s="24"/>
    </row>
    <row r="88" spans="1:12" x14ac:dyDescent="0.2">
      <c r="A88" s="48"/>
      <c r="B88" s="48"/>
      <c r="C88" s="48"/>
      <c r="D88" s="111" t="s">
        <v>1853</v>
      </c>
      <c r="E88" s="111" t="s">
        <v>1854</v>
      </c>
      <c r="F88" s="94">
        <v>29</v>
      </c>
      <c r="G88" s="10"/>
      <c r="H88" s="10"/>
      <c r="I88" s="96"/>
      <c r="J88" s="23"/>
      <c r="K88" s="146"/>
      <c r="L88" s="24"/>
    </row>
    <row r="89" spans="1:12" x14ac:dyDescent="0.2">
      <c r="A89" s="48"/>
      <c r="B89" s="48"/>
      <c r="C89" s="48"/>
      <c r="D89" s="111" t="s">
        <v>1853</v>
      </c>
      <c r="E89" s="111" t="s">
        <v>1855</v>
      </c>
      <c r="F89" s="94">
        <v>190</v>
      </c>
      <c r="G89" s="10"/>
      <c r="H89" s="10"/>
      <c r="I89" s="96"/>
      <c r="J89" s="23"/>
      <c r="K89" s="146"/>
      <c r="L89" s="24"/>
    </row>
    <row r="90" spans="1:12" s="253" customFormat="1" ht="12" customHeight="1" x14ac:dyDescent="0.2">
      <c r="A90" s="53">
        <v>16</v>
      </c>
      <c r="B90" s="53" t="s">
        <v>1446</v>
      </c>
      <c r="C90" s="53" t="s">
        <v>1449</v>
      </c>
      <c r="D90" s="143" t="s">
        <v>1866</v>
      </c>
      <c r="E90" s="143"/>
      <c r="F90" s="144">
        <f>SUM(F91:F98)</f>
        <v>3964</v>
      </c>
      <c r="G90" s="14">
        <v>3</v>
      </c>
      <c r="H90" s="14">
        <v>3</v>
      </c>
      <c r="I90" s="241"/>
      <c r="J90" s="54"/>
      <c r="K90" s="55"/>
      <c r="L90" s="69"/>
    </row>
    <row r="91" spans="1:12" s="56" customFormat="1" x14ac:dyDescent="0.2">
      <c r="A91" s="57"/>
      <c r="B91" s="57"/>
      <c r="C91" s="57"/>
      <c r="D91" s="112" t="s">
        <v>1867</v>
      </c>
      <c r="E91" s="112" t="s">
        <v>1867</v>
      </c>
      <c r="F91" s="88">
        <v>899</v>
      </c>
      <c r="G91" s="32"/>
      <c r="H91" s="32"/>
      <c r="I91" s="243" t="s">
        <v>1946</v>
      </c>
      <c r="J91" s="63" t="s">
        <v>1652</v>
      </c>
      <c r="K91" s="64" t="s">
        <v>221</v>
      </c>
      <c r="L91" s="75" t="s">
        <v>270</v>
      </c>
    </row>
    <row r="92" spans="1:12" s="56" customFormat="1" x14ac:dyDescent="0.2">
      <c r="A92" s="57"/>
      <c r="B92" s="57"/>
      <c r="C92" s="57"/>
      <c r="D92" s="112" t="s">
        <v>1867</v>
      </c>
      <c r="E92" s="112" t="s">
        <v>1868</v>
      </c>
      <c r="F92" s="88">
        <v>432</v>
      </c>
      <c r="G92" s="32"/>
      <c r="H92" s="32"/>
      <c r="I92" s="85"/>
      <c r="J92" s="59"/>
      <c r="K92" s="130"/>
      <c r="L92" s="60"/>
    </row>
    <row r="93" spans="1:12" s="56" customFormat="1" x14ac:dyDescent="0.2">
      <c r="A93" s="57"/>
      <c r="B93" s="57"/>
      <c r="C93" s="57"/>
      <c r="D93" s="112" t="s">
        <v>1867</v>
      </c>
      <c r="E93" s="112" t="s">
        <v>1869</v>
      </c>
      <c r="F93" s="88">
        <v>75</v>
      </c>
      <c r="G93" s="32"/>
      <c r="H93" s="32"/>
      <c r="I93" s="85"/>
      <c r="J93" s="59"/>
      <c r="K93" s="130"/>
      <c r="L93" s="60"/>
    </row>
    <row r="94" spans="1:12" s="56" customFormat="1" x14ac:dyDescent="0.2">
      <c r="A94" s="57"/>
      <c r="B94" s="57"/>
      <c r="C94" s="57"/>
      <c r="D94" s="112" t="s">
        <v>1867</v>
      </c>
      <c r="E94" s="112" t="s">
        <v>1870</v>
      </c>
      <c r="F94" s="88">
        <v>452</v>
      </c>
      <c r="G94" s="32"/>
      <c r="H94" s="32"/>
      <c r="I94" s="85"/>
      <c r="J94" s="59"/>
      <c r="K94" s="130"/>
      <c r="L94" s="60"/>
    </row>
    <row r="95" spans="1:12" s="56" customFormat="1" x14ac:dyDescent="0.2">
      <c r="A95" s="57"/>
      <c r="B95" s="57"/>
      <c r="C95" s="57"/>
      <c r="D95" s="112" t="s">
        <v>1867</v>
      </c>
      <c r="E95" s="112" t="s">
        <v>343</v>
      </c>
      <c r="F95" s="88">
        <v>592</v>
      </c>
      <c r="G95" s="32"/>
      <c r="H95" s="32"/>
      <c r="I95" s="85"/>
      <c r="J95" s="59"/>
      <c r="K95" s="130"/>
      <c r="L95" s="60"/>
    </row>
    <row r="96" spans="1:12" s="56" customFormat="1" x14ac:dyDescent="0.2">
      <c r="A96" s="57"/>
      <c r="B96" s="57"/>
      <c r="C96" s="57"/>
      <c r="D96" s="112" t="s">
        <v>1871</v>
      </c>
      <c r="E96" s="112" t="s">
        <v>1872</v>
      </c>
      <c r="F96" s="88">
        <v>422</v>
      </c>
      <c r="G96" s="30"/>
      <c r="H96" s="30"/>
      <c r="I96" s="85"/>
      <c r="J96" s="59"/>
      <c r="K96" s="130"/>
      <c r="L96" s="60"/>
    </row>
    <row r="97" spans="1:12" s="56" customFormat="1" x14ac:dyDescent="0.2">
      <c r="A97" s="57"/>
      <c r="B97" s="57"/>
      <c r="C97" s="57"/>
      <c r="D97" s="112" t="s">
        <v>1871</v>
      </c>
      <c r="E97" s="112" t="s">
        <v>1873</v>
      </c>
      <c r="F97" s="88">
        <v>304</v>
      </c>
      <c r="G97" s="30"/>
      <c r="H97" s="30"/>
      <c r="I97" s="85"/>
      <c r="J97" s="59"/>
      <c r="K97" s="130"/>
      <c r="L97" s="60"/>
    </row>
    <row r="98" spans="1:12" s="56" customFormat="1" x14ac:dyDescent="0.2">
      <c r="A98" s="60"/>
      <c r="B98" s="60"/>
      <c r="C98" s="60"/>
      <c r="D98" s="112" t="s">
        <v>1871</v>
      </c>
      <c r="E98" s="112" t="s">
        <v>1874</v>
      </c>
      <c r="F98" s="88">
        <v>788</v>
      </c>
      <c r="G98" s="105"/>
      <c r="H98" s="105"/>
      <c r="I98" s="60"/>
      <c r="J98" s="60"/>
      <c r="K98" s="60"/>
      <c r="L98" s="60"/>
    </row>
    <row r="99" spans="1:12" s="255" customFormat="1" x14ac:dyDescent="0.2">
      <c r="A99" s="46">
        <v>17</v>
      </c>
      <c r="B99" s="46" t="s">
        <v>1446</v>
      </c>
      <c r="C99" s="46" t="s">
        <v>1449</v>
      </c>
      <c r="D99" s="183" t="s">
        <v>1856</v>
      </c>
      <c r="E99" s="183"/>
      <c r="F99" s="184">
        <f>SUM(F100:F101)</f>
        <v>1221</v>
      </c>
      <c r="G99" s="3">
        <v>1</v>
      </c>
      <c r="H99" s="3">
        <v>2</v>
      </c>
      <c r="I99" s="254" t="s">
        <v>1947</v>
      </c>
      <c r="J99" s="35" t="s">
        <v>1652</v>
      </c>
      <c r="K99" s="47" t="s">
        <v>221</v>
      </c>
      <c r="L99" s="76" t="s">
        <v>1552</v>
      </c>
    </row>
    <row r="100" spans="1:12" x14ac:dyDescent="0.2">
      <c r="A100" s="48"/>
      <c r="B100" s="48"/>
      <c r="C100" s="48"/>
      <c r="D100" s="111" t="s">
        <v>1856</v>
      </c>
      <c r="E100" s="111" t="s">
        <v>1856</v>
      </c>
      <c r="F100" s="94">
        <v>763</v>
      </c>
      <c r="G100" s="10"/>
      <c r="H100" s="10"/>
      <c r="I100" s="96"/>
      <c r="J100" s="23"/>
      <c r="K100" s="146"/>
      <c r="L100" s="24"/>
    </row>
    <row r="101" spans="1:12" x14ac:dyDescent="0.2">
      <c r="A101" s="48"/>
      <c r="B101" s="48"/>
      <c r="C101" s="48"/>
      <c r="D101" s="111" t="s">
        <v>1856</v>
      </c>
      <c r="E101" s="111" t="s">
        <v>1857</v>
      </c>
      <c r="F101" s="94">
        <v>458</v>
      </c>
      <c r="G101" s="10"/>
      <c r="H101" s="10"/>
      <c r="I101" s="96"/>
      <c r="J101" s="23"/>
      <c r="K101" s="146"/>
      <c r="L101" s="24"/>
    </row>
    <row r="102" spans="1:12" s="255" customFormat="1" x14ac:dyDescent="0.2">
      <c r="A102" s="46">
        <v>18</v>
      </c>
      <c r="B102" s="46" t="s">
        <v>1446</v>
      </c>
      <c r="C102" s="46" t="s">
        <v>1449</v>
      </c>
      <c r="D102" s="183" t="s">
        <v>1861</v>
      </c>
      <c r="E102" s="183" t="s">
        <v>1861</v>
      </c>
      <c r="F102" s="184">
        <v>2569</v>
      </c>
      <c r="G102" s="3">
        <v>2</v>
      </c>
      <c r="H102" s="3">
        <v>3</v>
      </c>
      <c r="I102" s="254" t="s">
        <v>1948</v>
      </c>
      <c r="J102" s="35" t="s">
        <v>1652</v>
      </c>
      <c r="K102" s="47" t="s">
        <v>221</v>
      </c>
      <c r="L102" s="76" t="s">
        <v>238</v>
      </c>
    </row>
    <row r="103" spans="1:12" s="255" customFormat="1" x14ac:dyDescent="0.2">
      <c r="A103" s="46">
        <v>19</v>
      </c>
      <c r="B103" s="46" t="s">
        <v>1446</v>
      </c>
      <c r="C103" s="46" t="s">
        <v>1449</v>
      </c>
      <c r="D103" s="183" t="s">
        <v>1832</v>
      </c>
      <c r="E103" s="183"/>
      <c r="F103" s="184">
        <v>799</v>
      </c>
      <c r="G103" s="3">
        <v>1</v>
      </c>
      <c r="H103" s="3">
        <v>1</v>
      </c>
      <c r="I103" s="254" t="s">
        <v>1949</v>
      </c>
      <c r="J103" s="35" t="s">
        <v>1645</v>
      </c>
      <c r="K103" s="47" t="s">
        <v>221</v>
      </c>
      <c r="L103" s="76" t="s">
        <v>269</v>
      </c>
    </row>
    <row r="104" spans="1:12" x14ac:dyDescent="0.2">
      <c r="A104" s="48"/>
      <c r="B104" s="48"/>
      <c r="C104" s="48"/>
      <c r="D104" s="111" t="s">
        <v>1832</v>
      </c>
      <c r="E104" s="111" t="s">
        <v>1832</v>
      </c>
      <c r="F104" s="94">
        <v>210</v>
      </c>
      <c r="G104" s="10"/>
      <c r="H104" s="10"/>
      <c r="I104" s="96"/>
      <c r="J104" s="23"/>
      <c r="K104" s="146"/>
      <c r="L104" s="24"/>
    </row>
    <row r="105" spans="1:12" x14ac:dyDescent="0.2">
      <c r="A105" s="48"/>
      <c r="B105" s="48"/>
      <c r="C105" s="48"/>
      <c r="D105" s="111" t="s">
        <v>1832</v>
      </c>
      <c r="E105" s="111" t="s">
        <v>1833</v>
      </c>
      <c r="F105" s="94">
        <v>0</v>
      </c>
      <c r="G105" s="10"/>
      <c r="H105" s="10"/>
      <c r="I105" s="96"/>
      <c r="J105" s="23"/>
      <c r="K105" s="146"/>
      <c r="L105" s="24"/>
    </row>
    <row r="106" spans="1:12" x14ac:dyDescent="0.2">
      <c r="A106" s="48"/>
      <c r="B106" s="48"/>
      <c r="C106" s="48"/>
      <c r="D106" s="111" t="s">
        <v>1832</v>
      </c>
      <c r="E106" s="111" t="s">
        <v>1834</v>
      </c>
      <c r="F106" s="94">
        <v>0</v>
      </c>
      <c r="G106" s="10"/>
      <c r="H106" s="10"/>
      <c r="I106" s="96"/>
      <c r="J106" s="23"/>
      <c r="K106" s="146"/>
      <c r="L106" s="24"/>
    </row>
    <row r="107" spans="1:12" x14ac:dyDescent="0.2">
      <c r="A107" s="48"/>
      <c r="B107" s="48"/>
      <c r="C107" s="48"/>
      <c r="D107" s="111" t="s">
        <v>1832</v>
      </c>
      <c r="E107" s="111" t="s">
        <v>1835</v>
      </c>
      <c r="F107" s="94" t="s">
        <v>47</v>
      </c>
      <c r="G107" s="10"/>
      <c r="H107" s="10"/>
      <c r="I107" s="96"/>
      <c r="J107" s="23"/>
      <c r="K107" s="146"/>
      <c r="L107" s="24"/>
    </row>
    <row r="108" spans="1:12" x14ac:dyDescent="0.2">
      <c r="A108" s="48"/>
      <c r="B108" s="48"/>
      <c r="C108" s="48"/>
      <c r="D108" s="111" t="s">
        <v>1832</v>
      </c>
      <c r="E108" s="111" t="s">
        <v>1836</v>
      </c>
      <c r="F108" s="94" t="s">
        <v>47</v>
      </c>
      <c r="G108" s="10"/>
      <c r="H108" s="10"/>
      <c r="I108" s="96"/>
      <c r="J108" s="23"/>
      <c r="K108" s="146"/>
      <c r="L108" s="24"/>
    </row>
    <row r="109" spans="1:12" x14ac:dyDescent="0.2">
      <c r="A109" s="24"/>
      <c r="B109" s="24"/>
      <c r="C109" s="24"/>
      <c r="D109" s="111" t="s">
        <v>1832</v>
      </c>
      <c r="E109" s="111" t="s">
        <v>1837</v>
      </c>
      <c r="F109" s="94">
        <v>92</v>
      </c>
      <c r="G109" s="10"/>
      <c r="H109" s="10"/>
      <c r="I109" s="24"/>
      <c r="J109" s="24"/>
      <c r="K109" s="24"/>
      <c r="L109" s="24"/>
    </row>
    <row r="110" spans="1:12" x14ac:dyDescent="0.2">
      <c r="A110" s="48"/>
      <c r="B110" s="48"/>
      <c r="C110" s="48"/>
      <c r="D110" s="111" t="s">
        <v>1832</v>
      </c>
      <c r="E110" s="111" t="s">
        <v>1934</v>
      </c>
      <c r="F110" s="94">
        <v>68</v>
      </c>
      <c r="G110" s="10"/>
      <c r="H110" s="10"/>
      <c r="I110" s="96"/>
      <c r="J110" s="23"/>
      <c r="K110" s="146"/>
      <c r="L110" s="24"/>
    </row>
    <row r="111" spans="1:12" x14ac:dyDescent="0.2">
      <c r="A111" s="48"/>
      <c r="B111" s="48"/>
      <c r="C111" s="48"/>
      <c r="D111" s="111" t="s">
        <v>1832</v>
      </c>
      <c r="E111" s="111" t="s">
        <v>1838</v>
      </c>
      <c r="F111" s="94">
        <v>0</v>
      </c>
      <c r="G111" s="10"/>
      <c r="H111" s="10"/>
      <c r="I111" s="96"/>
      <c r="J111" s="23"/>
      <c r="K111" s="146"/>
      <c r="L111" s="24"/>
    </row>
    <row r="112" spans="1:12" x14ac:dyDescent="0.2">
      <c r="A112" s="48"/>
      <c r="B112" s="48"/>
      <c r="C112" s="48"/>
      <c r="D112" s="111" t="s">
        <v>1832</v>
      </c>
      <c r="E112" s="111" t="s">
        <v>1839</v>
      </c>
      <c r="F112" s="94">
        <v>28</v>
      </c>
      <c r="G112" s="10"/>
      <c r="H112" s="10"/>
      <c r="I112" s="96"/>
      <c r="J112" s="23"/>
      <c r="K112" s="146"/>
      <c r="L112" s="24"/>
    </row>
    <row r="113" spans="1:12" x14ac:dyDescent="0.2">
      <c r="A113" s="48"/>
      <c r="B113" s="48"/>
      <c r="C113" s="48"/>
      <c r="D113" s="111" t="s">
        <v>1832</v>
      </c>
      <c r="E113" s="111" t="s">
        <v>1840</v>
      </c>
      <c r="F113" s="94" t="s">
        <v>47</v>
      </c>
      <c r="G113" s="10"/>
      <c r="H113" s="10"/>
      <c r="I113" s="96"/>
      <c r="J113" s="23"/>
      <c r="K113" s="146"/>
      <c r="L113" s="24"/>
    </row>
    <row r="114" spans="1:12" x14ac:dyDescent="0.2">
      <c r="A114" s="48"/>
      <c r="B114" s="48"/>
      <c r="C114" s="48"/>
      <c r="D114" s="111" t="s">
        <v>1832</v>
      </c>
      <c r="E114" s="111" t="s">
        <v>1841</v>
      </c>
      <c r="F114" s="94">
        <v>0</v>
      </c>
      <c r="G114" s="10"/>
      <c r="H114" s="10"/>
      <c r="I114" s="96"/>
      <c r="J114" s="23"/>
      <c r="K114" s="146"/>
      <c r="L114" s="24"/>
    </row>
    <row r="115" spans="1:12" x14ac:dyDescent="0.2">
      <c r="A115" s="48"/>
      <c r="B115" s="48"/>
      <c r="C115" s="48"/>
      <c r="D115" s="111" t="s">
        <v>1832</v>
      </c>
      <c r="E115" s="111" t="s">
        <v>1842</v>
      </c>
      <c r="F115" s="94" t="s">
        <v>47</v>
      </c>
      <c r="G115" s="100"/>
      <c r="H115" s="100"/>
      <c r="I115" s="96"/>
      <c r="J115" s="23"/>
      <c r="K115" s="146"/>
      <c r="L115" s="24"/>
    </row>
    <row r="116" spans="1:12" x14ac:dyDescent="0.2">
      <c r="A116" s="48"/>
      <c r="B116" s="48"/>
      <c r="C116" s="48"/>
      <c r="D116" s="111" t="s">
        <v>1832</v>
      </c>
      <c r="E116" s="111" t="s">
        <v>1843</v>
      </c>
      <c r="F116" s="94">
        <v>0</v>
      </c>
      <c r="G116" s="100"/>
      <c r="H116" s="100"/>
      <c r="I116" s="96"/>
      <c r="J116" s="23"/>
      <c r="K116" s="146"/>
      <c r="L116" s="24"/>
    </row>
    <row r="117" spans="1:12" x14ac:dyDescent="0.2">
      <c r="A117" s="48"/>
      <c r="B117" s="48"/>
      <c r="C117" s="48"/>
      <c r="D117" s="111" t="s">
        <v>1832</v>
      </c>
      <c r="E117" s="111" t="s">
        <v>1844</v>
      </c>
      <c r="F117" s="94">
        <v>72</v>
      </c>
      <c r="G117" s="100"/>
      <c r="H117" s="100"/>
      <c r="I117" s="96"/>
      <c r="J117" s="23"/>
      <c r="K117" s="146"/>
      <c r="L117" s="24"/>
    </row>
    <row r="118" spans="1:12" x14ac:dyDescent="0.2">
      <c r="A118" s="24"/>
      <c r="B118" s="24"/>
      <c r="C118" s="24"/>
      <c r="D118" s="111" t="s">
        <v>1832</v>
      </c>
      <c r="E118" s="111" t="s">
        <v>1845</v>
      </c>
      <c r="F118" s="94" t="s">
        <v>47</v>
      </c>
      <c r="G118" s="100"/>
      <c r="H118" s="100"/>
      <c r="I118" s="24"/>
      <c r="J118" s="24"/>
      <c r="K118" s="24"/>
      <c r="L118" s="24"/>
    </row>
    <row r="119" spans="1:12" x14ac:dyDescent="0.2">
      <c r="A119" s="48"/>
      <c r="B119" s="48"/>
      <c r="C119" s="48"/>
      <c r="D119" s="111" t="s">
        <v>1832</v>
      </c>
      <c r="E119" s="111" t="s">
        <v>1846</v>
      </c>
      <c r="F119" s="94">
        <v>62</v>
      </c>
      <c r="G119" s="100"/>
      <c r="H119" s="100"/>
      <c r="I119" s="96"/>
      <c r="J119" s="23"/>
      <c r="K119" s="146"/>
      <c r="L119" s="24"/>
    </row>
    <row r="120" spans="1:12" x14ac:dyDescent="0.2">
      <c r="A120" s="48"/>
      <c r="B120" s="48"/>
      <c r="C120" s="48"/>
      <c r="D120" s="111" t="s">
        <v>1832</v>
      </c>
      <c r="E120" s="111" t="s">
        <v>1847</v>
      </c>
      <c r="F120" s="94">
        <v>11</v>
      </c>
      <c r="G120" s="100"/>
      <c r="H120" s="100"/>
      <c r="I120" s="96"/>
      <c r="J120" s="23"/>
      <c r="K120" s="146"/>
      <c r="L120" s="24"/>
    </row>
    <row r="121" spans="1:12" x14ac:dyDescent="0.2">
      <c r="A121" s="48"/>
      <c r="B121" s="48"/>
      <c r="C121" s="48"/>
      <c r="D121" s="111" t="s">
        <v>1832</v>
      </c>
      <c r="E121" s="111" t="s">
        <v>1848</v>
      </c>
      <c r="F121" s="94" t="s">
        <v>47</v>
      </c>
      <c r="G121" s="100"/>
      <c r="H121" s="100"/>
      <c r="I121" s="96"/>
      <c r="J121" s="23"/>
      <c r="K121" s="146"/>
      <c r="L121" s="24"/>
    </row>
    <row r="122" spans="1:12" x14ac:dyDescent="0.2">
      <c r="A122" s="48"/>
      <c r="B122" s="48"/>
      <c r="C122" s="48"/>
      <c r="D122" s="111" t="s">
        <v>1832</v>
      </c>
      <c r="E122" s="111" t="s">
        <v>1849</v>
      </c>
      <c r="F122" s="94">
        <v>205</v>
      </c>
      <c r="G122" s="100"/>
      <c r="H122" s="100"/>
      <c r="I122" s="96"/>
      <c r="J122" s="23"/>
      <c r="K122" s="146"/>
      <c r="L122" s="24"/>
    </row>
    <row r="123" spans="1:12" x14ac:dyDescent="0.2">
      <c r="A123" s="48"/>
      <c r="B123" s="48"/>
      <c r="C123" s="48"/>
      <c r="D123" s="111" t="s">
        <v>1832</v>
      </c>
      <c r="E123" s="111" t="s">
        <v>1850</v>
      </c>
      <c r="F123" s="94">
        <v>0</v>
      </c>
      <c r="G123" s="100"/>
      <c r="H123" s="100"/>
      <c r="I123" s="96"/>
      <c r="J123" s="23"/>
      <c r="K123" s="146"/>
      <c r="L123" s="24"/>
    </row>
    <row r="124" spans="1:12" x14ac:dyDescent="0.2">
      <c r="A124" s="48"/>
      <c r="B124" s="48"/>
      <c r="C124" s="48"/>
      <c r="D124" s="111" t="s">
        <v>1832</v>
      </c>
      <c r="E124" s="111" t="s">
        <v>1851</v>
      </c>
      <c r="F124" s="94" t="s">
        <v>47</v>
      </c>
      <c r="G124" s="100"/>
      <c r="H124" s="100"/>
      <c r="I124" s="96"/>
      <c r="J124" s="23"/>
      <c r="K124" s="146"/>
      <c r="L124" s="24"/>
    </row>
    <row r="125" spans="1:12" x14ac:dyDescent="0.2">
      <c r="A125" s="48"/>
      <c r="B125" s="48"/>
      <c r="C125" s="48"/>
      <c r="D125" s="111" t="s">
        <v>1832</v>
      </c>
      <c r="E125" s="111" t="s">
        <v>1852</v>
      </c>
      <c r="F125" s="94">
        <v>26</v>
      </c>
      <c r="G125" s="100"/>
      <c r="H125" s="100"/>
      <c r="I125" s="96"/>
      <c r="J125" s="23"/>
      <c r="K125" s="146"/>
      <c r="L125" s="24"/>
    </row>
    <row r="126" spans="1:12" s="253" customFormat="1" x14ac:dyDescent="0.2">
      <c r="A126" s="53">
        <v>20</v>
      </c>
      <c r="B126" s="53" t="s">
        <v>1446</v>
      </c>
      <c r="C126" s="53" t="s">
        <v>1449</v>
      </c>
      <c r="D126" s="143" t="s">
        <v>1875</v>
      </c>
      <c r="E126" s="143"/>
      <c r="F126" s="144">
        <f>SUM(F127:F134)</f>
        <v>2107</v>
      </c>
      <c r="G126" s="14">
        <v>2</v>
      </c>
      <c r="H126" s="14">
        <v>2</v>
      </c>
      <c r="I126" s="241" t="s">
        <v>1950</v>
      </c>
      <c r="J126" s="54" t="s">
        <v>1652</v>
      </c>
      <c r="K126" s="55" t="s">
        <v>221</v>
      </c>
      <c r="L126" s="69" t="s">
        <v>275</v>
      </c>
    </row>
    <row r="127" spans="1:12" s="56" customFormat="1" x14ac:dyDescent="0.2">
      <c r="A127" s="57"/>
      <c r="B127" s="57"/>
      <c r="C127" s="57"/>
      <c r="D127" s="112" t="s">
        <v>1875</v>
      </c>
      <c r="E127" s="112" t="s">
        <v>1875</v>
      </c>
      <c r="F127" s="88">
        <v>919</v>
      </c>
      <c r="G127" s="32"/>
      <c r="H127" s="32"/>
      <c r="I127" s="85"/>
      <c r="J127" s="59"/>
      <c r="K127" s="130"/>
      <c r="L127" s="60"/>
    </row>
    <row r="128" spans="1:12" s="56" customFormat="1" x14ac:dyDescent="0.2">
      <c r="A128" s="57"/>
      <c r="B128" s="57"/>
      <c r="C128" s="57"/>
      <c r="D128" s="112" t="s">
        <v>1875</v>
      </c>
      <c r="E128" s="112" t="s">
        <v>1876</v>
      </c>
      <c r="F128" s="88">
        <v>182</v>
      </c>
      <c r="G128" s="32"/>
      <c r="H128" s="32"/>
      <c r="I128" s="85"/>
      <c r="J128" s="59"/>
      <c r="K128" s="130"/>
      <c r="L128" s="60"/>
    </row>
    <row r="129" spans="1:12" s="56" customFormat="1" x14ac:dyDescent="0.2">
      <c r="A129" s="57"/>
      <c r="B129" s="57"/>
      <c r="C129" s="57"/>
      <c r="D129" s="112" t="s">
        <v>1875</v>
      </c>
      <c r="E129" s="112" t="s">
        <v>1877</v>
      </c>
      <c r="F129" s="88">
        <v>166</v>
      </c>
      <c r="G129" s="32"/>
      <c r="H129" s="32"/>
      <c r="I129" s="85"/>
      <c r="J129" s="59"/>
      <c r="K129" s="130"/>
      <c r="L129" s="60"/>
    </row>
    <row r="130" spans="1:12" s="56" customFormat="1" x14ac:dyDescent="0.2">
      <c r="A130" s="57"/>
      <c r="B130" s="57"/>
      <c r="C130" s="57"/>
      <c r="D130" s="112" t="s">
        <v>1875</v>
      </c>
      <c r="E130" s="112" t="s">
        <v>1878</v>
      </c>
      <c r="F130" s="88">
        <v>20</v>
      </c>
      <c r="G130" s="32"/>
      <c r="H130" s="32"/>
      <c r="I130" s="85"/>
      <c r="J130" s="59"/>
      <c r="K130" s="130"/>
      <c r="L130" s="60"/>
    </row>
    <row r="131" spans="1:12" s="56" customFormat="1" x14ac:dyDescent="0.2">
      <c r="A131" s="57"/>
      <c r="B131" s="57"/>
      <c r="C131" s="57"/>
      <c r="D131" s="112" t="s">
        <v>1875</v>
      </c>
      <c r="E131" s="112" t="s">
        <v>1879</v>
      </c>
      <c r="F131" s="88">
        <v>39</v>
      </c>
      <c r="G131" s="32"/>
      <c r="H131" s="32"/>
      <c r="I131" s="85"/>
      <c r="J131" s="59"/>
      <c r="K131" s="130"/>
      <c r="L131" s="60"/>
    </row>
    <row r="132" spans="1:12" s="56" customFormat="1" x14ac:dyDescent="0.2">
      <c r="A132" s="57"/>
      <c r="B132" s="57"/>
      <c r="C132" s="57"/>
      <c r="D132" s="112" t="s">
        <v>1875</v>
      </c>
      <c r="E132" s="112" t="s">
        <v>405</v>
      </c>
      <c r="F132" s="88">
        <v>360</v>
      </c>
      <c r="G132" s="32"/>
      <c r="H132" s="32"/>
      <c r="I132" s="85"/>
      <c r="J132" s="59"/>
      <c r="K132" s="130"/>
      <c r="L132" s="60"/>
    </row>
    <row r="133" spans="1:12" s="56" customFormat="1" x14ac:dyDescent="0.2">
      <c r="A133" s="57"/>
      <c r="B133" s="57"/>
      <c r="C133" s="57"/>
      <c r="D133" s="112" t="s">
        <v>1875</v>
      </c>
      <c r="E133" s="112" t="s">
        <v>1880</v>
      </c>
      <c r="F133" s="88">
        <v>201</v>
      </c>
      <c r="G133" s="32"/>
      <c r="H133" s="32"/>
      <c r="I133" s="85"/>
      <c r="J133" s="59"/>
      <c r="K133" s="130"/>
      <c r="L133" s="60"/>
    </row>
    <row r="134" spans="1:12" s="56" customFormat="1" x14ac:dyDescent="0.2">
      <c r="A134" s="57"/>
      <c r="B134" s="57"/>
      <c r="C134" s="57"/>
      <c r="D134" s="112" t="s">
        <v>1875</v>
      </c>
      <c r="E134" s="112" t="s">
        <v>1881</v>
      </c>
      <c r="F134" s="88">
        <v>220</v>
      </c>
      <c r="G134" s="32"/>
      <c r="H134" s="32"/>
      <c r="I134" s="85"/>
      <c r="J134" s="59"/>
      <c r="K134" s="130"/>
      <c r="L134" s="60"/>
    </row>
    <row r="135" spans="1:12" s="255" customFormat="1" x14ac:dyDescent="0.2">
      <c r="A135" s="46">
        <v>21</v>
      </c>
      <c r="B135" s="46" t="s">
        <v>1446</v>
      </c>
      <c r="C135" s="46" t="s">
        <v>1449</v>
      </c>
      <c r="D135" s="183" t="s">
        <v>1858</v>
      </c>
      <c r="E135" s="183"/>
      <c r="F135" s="184">
        <f>SUM(F136:F138)</f>
        <v>1573</v>
      </c>
      <c r="G135" s="3">
        <v>1</v>
      </c>
      <c r="H135" s="3">
        <v>1</v>
      </c>
      <c r="I135" s="254" t="s">
        <v>1951</v>
      </c>
      <c r="J135" s="35" t="s">
        <v>1652</v>
      </c>
      <c r="K135" s="47" t="s">
        <v>221</v>
      </c>
      <c r="L135" s="76" t="s">
        <v>270</v>
      </c>
    </row>
    <row r="136" spans="1:12" x14ac:dyDescent="0.2">
      <c r="A136" s="48"/>
      <c r="B136" s="48"/>
      <c r="C136" s="48"/>
      <c r="D136" s="111" t="s">
        <v>1858</v>
      </c>
      <c r="E136" s="111" t="s">
        <v>1858</v>
      </c>
      <c r="F136" s="94">
        <v>1296</v>
      </c>
      <c r="G136" s="10"/>
      <c r="H136" s="10"/>
      <c r="I136" s="96"/>
      <c r="J136" s="23"/>
      <c r="K136" s="146"/>
      <c r="L136" s="24"/>
    </row>
    <row r="137" spans="1:12" x14ac:dyDescent="0.2">
      <c r="A137" s="48"/>
      <c r="B137" s="48"/>
      <c r="C137" s="48"/>
      <c r="D137" s="111" t="s">
        <v>1858</v>
      </c>
      <c r="E137" s="111" t="s">
        <v>1859</v>
      </c>
      <c r="F137" s="94">
        <v>127</v>
      </c>
      <c r="G137" s="10"/>
      <c r="H137" s="10"/>
      <c r="I137" s="96"/>
      <c r="J137" s="23"/>
      <c r="K137" s="146"/>
      <c r="L137" s="24"/>
    </row>
    <row r="138" spans="1:12" x14ac:dyDescent="0.2">
      <c r="A138" s="48"/>
      <c r="B138" s="48"/>
      <c r="C138" s="48"/>
      <c r="D138" s="111" t="s">
        <v>1858</v>
      </c>
      <c r="E138" s="117" t="s">
        <v>1860</v>
      </c>
      <c r="F138" s="94">
        <v>150</v>
      </c>
      <c r="G138" s="10"/>
      <c r="H138" s="10"/>
      <c r="I138" s="96"/>
      <c r="J138" s="23"/>
      <c r="K138" s="146"/>
      <c r="L138" s="24"/>
    </row>
    <row r="139" spans="1:12" s="253" customFormat="1" x14ac:dyDescent="0.2">
      <c r="A139" s="53">
        <v>22</v>
      </c>
      <c r="B139" s="53" t="s">
        <v>1446</v>
      </c>
      <c r="C139" s="53" t="s">
        <v>1450</v>
      </c>
      <c r="D139" s="143" t="s">
        <v>1901</v>
      </c>
      <c r="E139" s="143"/>
      <c r="F139" s="144">
        <f>SUM(F140:F149)</f>
        <v>2870</v>
      </c>
      <c r="G139" s="14">
        <v>3</v>
      </c>
      <c r="H139" s="14">
        <v>3</v>
      </c>
      <c r="I139" s="241"/>
      <c r="J139" s="54"/>
      <c r="K139" s="55"/>
      <c r="L139" s="69"/>
    </row>
    <row r="140" spans="1:12" s="56" customFormat="1" x14ac:dyDescent="0.2">
      <c r="A140" s="57"/>
      <c r="B140" s="57"/>
      <c r="C140" s="57"/>
      <c r="D140" s="108" t="s">
        <v>1901</v>
      </c>
      <c r="E140" s="108" t="s">
        <v>1901</v>
      </c>
      <c r="F140" s="109">
        <v>1068</v>
      </c>
      <c r="G140" s="32"/>
      <c r="H140" s="32"/>
      <c r="I140" s="243" t="s">
        <v>1923</v>
      </c>
      <c r="J140" s="63" t="s">
        <v>1652</v>
      </c>
      <c r="K140" s="64" t="s">
        <v>221</v>
      </c>
      <c r="L140" s="75" t="s">
        <v>1552</v>
      </c>
    </row>
    <row r="141" spans="1:12" s="56" customFormat="1" x14ac:dyDescent="0.2">
      <c r="A141" s="57"/>
      <c r="B141" s="57"/>
      <c r="C141" s="57"/>
      <c r="D141" s="108" t="s">
        <v>1901</v>
      </c>
      <c r="E141" s="108" t="s">
        <v>1902</v>
      </c>
      <c r="F141" s="109">
        <v>72</v>
      </c>
      <c r="G141" s="32"/>
      <c r="H141" s="32"/>
      <c r="I141" s="85"/>
      <c r="J141" s="59"/>
      <c r="K141" s="130"/>
      <c r="L141" s="60"/>
    </row>
    <row r="142" spans="1:12" s="56" customFormat="1" x14ac:dyDescent="0.2">
      <c r="A142" s="57"/>
      <c r="B142" s="57"/>
      <c r="C142" s="57"/>
      <c r="D142" s="108" t="s">
        <v>1901</v>
      </c>
      <c r="E142" s="108" t="s">
        <v>1903</v>
      </c>
      <c r="F142" s="109">
        <v>313</v>
      </c>
      <c r="G142" s="32"/>
      <c r="H142" s="32"/>
      <c r="I142" s="85"/>
      <c r="J142" s="59"/>
      <c r="K142" s="130"/>
      <c r="L142" s="60"/>
    </row>
    <row r="143" spans="1:12" s="56" customFormat="1" x14ac:dyDescent="0.2">
      <c r="A143" s="57"/>
      <c r="B143" s="57"/>
      <c r="C143" s="57"/>
      <c r="D143" s="108" t="s">
        <v>1901</v>
      </c>
      <c r="E143" s="108" t="s">
        <v>1904</v>
      </c>
      <c r="F143" s="109">
        <v>111</v>
      </c>
      <c r="G143" s="32"/>
      <c r="H143" s="32"/>
      <c r="I143" s="85"/>
      <c r="J143" s="59"/>
      <c r="K143" s="130"/>
      <c r="L143" s="60"/>
    </row>
    <row r="144" spans="1:12" s="56" customFormat="1" x14ac:dyDescent="0.2">
      <c r="A144" s="57"/>
      <c r="B144" s="57"/>
      <c r="C144" s="57"/>
      <c r="D144" s="108" t="s">
        <v>1901</v>
      </c>
      <c r="E144" s="108" t="s">
        <v>1905</v>
      </c>
      <c r="F144" s="109">
        <v>88</v>
      </c>
      <c r="G144" s="32"/>
      <c r="H144" s="32"/>
      <c r="I144" s="85"/>
      <c r="J144" s="59"/>
      <c r="K144" s="130"/>
      <c r="L144" s="60"/>
    </row>
    <row r="145" spans="1:12" s="56" customFormat="1" x14ac:dyDescent="0.2">
      <c r="A145" s="57"/>
      <c r="B145" s="57"/>
      <c r="C145" s="57"/>
      <c r="D145" s="108" t="s">
        <v>1901</v>
      </c>
      <c r="E145" s="108" t="s">
        <v>1906</v>
      </c>
      <c r="F145" s="109">
        <v>12</v>
      </c>
      <c r="G145" s="32"/>
      <c r="H145" s="32"/>
      <c r="I145" s="85"/>
      <c r="J145" s="59"/>
      <c r="K145" s="130"/>
      <c r="L145" s="60"/>
    </row>
    <row r="146" spans="1:12" s="56" customFormat="1" x14ac:dyDescent="0.2">
      <c r="A146" s="57"/>
      <c r="B146" s="57"/>
      <c r="C146" s="57"/>
      <c r="D146" s="108" t="s">
        <v>1901</v>
      </c>
      <c r="E146" s="108" t="s">
        <v>1907</v>
      </c>
      <c r="F146" s="109">
        <v>688</v>
      </c>
      <c r="G146" s="32"/>
      <c r="H146" s="32"/>
      <c r="I146" s="246" t="s">
        <v>1952</v>
      </c>
      <c r="J146" s="63" t="s">
        <v>1652</v>
      </c>
      <c r="K146" s="64" t="s">
        <v>221</v>
      </c>
      <c r="L146" s="75" t="s">
        <v>1595</v>
      </c>
    </row>
    <row r="147" spans="1:12" s="56" customFormat="1" x14ac:dyDescent="0.2">
      <c r="A147" s="57"/>
      <c r="B147" s="57"/>
      <c r="C147" s="57"/>
      <c r="D147" s="108" t="s">
        <v>1901</v>
      </c>
      <c r="E147" s="108" t="s">
        <v>1908</v>
      </c>
      <c r="F147" s="109">
        <v>15</v>
      </c>
      <c r="G147" s="32"/>
      <c r="H147" s="32"/>
      <c r="I147" s="85"/>
      <c r="J147" s="59"/>
      <c r="K147" s="130"/>
      <c r="L147" s="60"/>
    </row>
    <row r="148" spans="1:12" s="56" customFormat="1" x14ac:dyDescent="0.2">
      <c r="A148" s="60"/>
      <c r="B148" s="60"/>
      <c r="C148" s="60"/>
      <c r="D148" s="108" t="s">
        <v>1901</v>
      </c>
      <c r="E148" s="108" t="s">
        <v>1909</v>
      </c>
      <c r="F148" s="109">
        <v>304</v>
      </c>
      <c r="G148" s="32"/>
      <c r="H148" s="32"/>
      <c r="I148" s="60"/>
      <c r="J148" s="60"/>
      <c r="K148" s="60"/>
      <c r="L148" s="60"/>
    </row>
    <row r="149" spans="1:12" s="56" customFormat="1" x14ac:dyDescent="0.2">
      <c r="A149" s="57"/>
      <c r="B149" s="57"/>
      <c r="C149" s="57"/>
      <c r="D149" s="108" t="s">
        <v>1901</v>
      </c>
      <c r="E149" s="108" t="s">
        <v>1910</v>
      </c>
      <c r="F149" s="109">
        <v>199</v>
      </c>
      <c r="G149" s="32"/>
      <c r="H149" s="32"/>
      <c r="I149" s="85"/>
      <c r="J149" s="59"/>
      <c r="K149" s="130"/>
      <c r="L149" s="60"/>
    </row>
    <row r="150" spans="1:12" s="255" customFormat="1" x14ac:dyDescent="0.2">
      <c r="A150" s="46">
        <v>23</v>
      </c>
      <c r="B150" s="46" t="s">
        <v>1446</v>
      </c>
      <c r="C150" s="46" t="s">
        <v>1450</v>
      </c>
      <c r="D150" s="183" t="s">
        <v>1911</v>
      </c>
      <c r="E150" s="183"/>
      <c r="F150" s="184">
        <f>SUM(F151:F154)</f>
        <v>1273</v>
      </c>
      <c r="G150" s="3">
        <v>1</v>
      </c>
      <c r="H150" s="3">
        <v>2</v>
      </c>
      <c r="I150" s="254" t="s">
        <v>1953</v>
      </c>
      <c r="J150" s="35" t="s">
        <v>1652</v>
      </c>
      <c r="K150" s="47" t="s">
        <v>221</v>
      </c>
      <c r="L150" s="76" t="s">
        <v>269</v>
      </c>
    </row>
    <row r="151" spans="1:12" x14ac:dyDescent="0.2">
      <c r="A151" s="48"/>
      <c r="B151" s="48"/>
      <c r="C151" s="48"/>
      <c r="D151" s="117" t="s">
        <v>1911</v>
      </c>
      <c r="E151" s="117" t="s">
        <v>1912</v>
      </c>
      <c r="F151" s="147">
        <v>390</v>
      </c>
      <c r="G151" s="10"/>
      <c r="H151" s="10"/>
      <c r="I151" s="96"/>
      <c r="J151" s="23"/>
      <c r="K151" s="146"/>
      <c r="L151" s="24"/>
    </row>
    <row r="152" spans="1:12" x14ac:dyDescent="0.2">
      <c r="A152" s="48"/>
      <c r="B152" s="48"/>
      <c r="C152" s="48"/>
      <c r="D152" s="117" t="s">
        <v>1911</v>
      </c>
      <c r="E152" s="117" t="s">
        <v>1913</v>
      </c>
      <c r="F152" s="147">
        <v>201</v>
      </c>
      <c r="G152" s="10"/>
      <c r="H152" s="10"/>
      <c r="I152" s="96"/>
      <c r="J152" s="23"/>
      <c r="K152" s="146"/>
      <c r="L152" s="24"/>
    </row>
    <row r="153" spans="1:12" x14ac:dyDescent="0.2">
      <c r="A153" s="48"/>
      <c r="B153" s="48"/>
      <c r="C153" s="48"/>
      <c r="D153" s="117" t="s">
        <v>1911</v>
      </c>
      <c r="E153" s="117" t="s">
        <v>1914</v>
      </c>
      <c r="F153" s="147">
        <v>195</v>
      </c>
      <c r="G153" s="10"/>
      <c r="H153" s="10"/>
      <c r="I153" s="96"/>
      <c r="J153" s="23"/>
      <c r="K153" s="146"/>
      <c r="L153" s="24"/>
    </row>
    <row r="154" spans="1:12" x14ac:dyDescent="0.2">
      <c r="A154" s="48"/>
      <c r="B154" s="48"/>
      <c r="C154" s="48"/>
      <c r="D154" s="117" t="s">
        <v>1911</v>
      </c>
      <c r="E154" s="117" t="s">
        <v>1915</v>
      </c>
      <c r="F154" s="147">
        <v>487</v>
      </c>
      <c r="G154" s="10"/>
      <c r="H154" s="10"/>
      <c r="I154" s="96"/>
      <c r="J154" s="23"/>
      <c r="K154" s="146"/>
      <c r="L154" s="24"/>
    </row>
    <row r="155" spans="1:12" s="255" customFormat="1" x14ac:dyDescent="0.2">
      <c r="A155" s="46">
        <v>24</v>
      </c>
      <c r="B155" s="46" t="s">
        <v>1446</v>
      </c>
      <c r="C155" s="46" t="s">
        <v>1450</v>
      </c>
      <c r="D155" s="183" t="s">
        <v>1916</v>
      </c>
      <c r="E155" s="183"/>
      <c r="F155" s="184">
        <v>1789</v>
      </c>
      <c r="G155" s="3">
        <v>1</v>
      </c>
      <c r="H155" s="3">
        <v>1</v>
      </c>
      <c r="I155" s="254" t="s">
        <v>1935</v>
      </c>
      <c r="J155" s="35" t="s">
        <v>1652</v>
      </c>
      <c r="K155" s="47" t="s">
        <v>221</v>
      </c>
      <c r="L155" s="76" t="s">
        <v>1552</v>
      </c>
    </row>
    <row r="156" spans="1:12" x14ac:dyDescent="0.2">
      <c r="A156" s="48"/>
      <c r="B156" s="48"/>
      <c r="C156" s="48"/>
      <c r="D156" s="117" t="s">
        <v>1916</v>
      </c>
      <c r="E156" s="117" t="s">
        <v>1916</v>
      </c>
      <c r="F156" s="147">
        <v>1728</v>
      </c>
      <c r="G156" s="10"/>
      <c r="H156" s="10"/>
      <c r="I156" s="96"/>
      <c r="J156" s="23"/>
      <c r="K156" s="47"/>
      <c r="L156" s="24"/>
    </row>
    <row r="157" spans="1:12" x14ac:dyDescent="0.2">
      <c r="A157" s="48"/>
      <c r="B157" s="48"/>
      <c r="C157" s="48"/>
      <c r="D157" s="117" t="s">
        <v>1916</v>
      </c>
      <c r="E157" s="117" t="s">
        <v>1917</v>
      </c>
      <c r="F157" s="147">
        <v>0</v>
      </c>
      <c r="G157" s="10"/>
      <c r="H157" s="10"/>
      <c r="I157" s="96"/>
      <c r="J157" s="23"/>
      <c r="K157" s="146"/>
      <c r="L157" s="24"/>
    </row>
    <row r="158" spans="1:12" x14ac:dyDescent="0.2">
      <c r="A158" s="48"/>
      <c r="B158" s="48"/>
      <c r="C158" s="48"/>
      <c r="D158" s="117" t="s">
        <v>1916</v>
      </c>
      <c r="E158" s="117" t="s">
        <v>1918</v>
      </c>
      <c r="F158" s="147">
        <v>56</v>
      </c>
      <c r="G158" s="10"/>
      <c r="H158" s="10"/>
      <c r="I158" s="96"/>
      <c r="J158" s="23"/>
      <c r="K158" s="146"/>
      <c r="L158" s="24"/>
    </row>
    <row r="159" spans="1:12" x14ac:dyDescent="0.2">
      <c r="A159" s="48"/>
      <c r="B159" s="48"/>
      <c r="C159" s="48"/>
      <c r="D159" s="117" t="s">
        <v>1916</v>
      </c>
      <c r="E159" s="117" t="s">
        <v>1919</v>
      </c>
      <c r="F159" s="147">
        <v>0</v>
      </c>
      <c r="G159" s="10"/>
      <c r="H159" s="10"/>
      <c r="I159" s="96"/>
      <c r="J159" s="23"/>
      <c r="K159" s="146"/>
      <c r="L159" s="24"/>
    </row>
    <row r="160" spans="1:12" x14ac:dyDescent="0.2">
      <c r="A160" s="48"/>
      <c r="B160" s="48"/>
      <c r="C160" s="48"/>
      <c r="D160" s="117" t="s">
        <v>1916</v>
      </c>
      <c r="E160" s="117" t="s">
        <v>1920</v>
      </c>
      <c r="F160" s="147" t="s">
        <v>47</v>
      </c>
      <c r="G160" s="10"/>
      <c r="H160" s="10"/>
      <c r="I160" s="96"/>
      <c r="J160" s="23"/>
      <c r="K160" s="146"/>
      <c r="L160" s="24"/>
    </row>
    <row r="161" spans="1:12" x14ac:dyDescent="0.2">
      <c r="A161" s="48"/>
      <c r="B161" s="48"/>
      <c r="C161" s="48"/>
      <c r="D161" s="117" t="s">
        <v>1916</v>
      </c>
      <c r="E161" s="117" t="s">
        <v>1226</v>
      </c>
      <c r="F161" s="147">
        <v>0</v>
      </c>
      <c r="G161" s="10"/>
      <c r="H161" s="10"/>
      <c r="I161" s="96"/>
      <c r="J161" s="23"/>
      <c r="K161" s="146"/>
      <c r="L161" s="24"/>
    </row>
    <row r="162" spans="1:12" x14ac:dyDescent="0.2">
      <c r="A162" s="48"/>
      <c r="B162" s="48"/>
      <c r="C162" s="48"/>
      <c r="D162" s="117" t="s">
        <v>1916</v>
      </c>
      <c r="E162" s="117" t="s">
        <v>1921</v>
      </c>
      <c r="F162" s="147">
        <v>0</v>
      </c>
      <c r="G162" s="10"/>
      <c r="H162" s="10"/>
      <c r="I162" s="96"/>
      <c r="J162" s="23"/>
      <c r="K162" s="146"/>
      <c r="L162" s="24"/>
    </row>
    <row r="163" spans="1:12" s="253" customFormat="1" x14ac:dyDescent="0.2">
      <c r="A163" s="53">
        <v>25</v>
      </c>
      <c r="B163" s="53" t="s">
        <v>1446</v>
      </c>
      <c r="C163" s="53" t="s">
        <v>1450</v>
      </c>
      <c r="D163" s="143" t="s">
        <v>1882</v>
      </c>
      <c r="E163" s="143"/>
      <c r="F163" s="144">
        <v>857</v>
      </c>
      <c r="G163" s="14">
        <v>2</v>
      </c>
      <c r="H163" s="14">
        <v>2</v>
      </c>
      <c r="I163" s="241"/>
      <c r="J163" s="54"/>
      <c r="K163" s="55"/>
      <c r="L163" s="69"/>
    </row>
    <row r="164" spans="1:12" s="56" customFormat="1" x14ac:dyDescent="0.2">
      <c r="A164" s="57"/>
      <c r="B164" s="57"/>
      <c r="C164" s="57"/>
      <c r="D164" s="108" t="s">
        <v>1883</v>
      </c>
      <c r="E164" s="108" t="s">
        <v>1883</v>
      </c>
      <c r="F164" s="109">
        <v>424</v>
      </c>
      <c r="G164" s="32"/>
      <c r="H164" s="32"/>
      <c r="I164" s="85"/>
      <c r="J164" s="59"/>
      <c r="K164" s="130"/>
      <c r="L164" s="60"/>
    </row>
    <row r="165" spans="1:12" s="56" customFormat="1" x14ac:dyDescent="0.2">
      <c r="A165" s="57"/>
      <c r="B165" s="57"/>
      <c r="C165" s="57"/>
      <c r="D165" s="108" t="s">
        <v>1883</v>
      </c>
      <c r="E165" s="108" t="s">
        <v>1884</v>
      </c>
      <c r="F165" s="109">
        <v>0</v>
      </c>
      <c r="G165" s="32"/>
      <c r="H165" s="32"/>
      <c r="I165" s="85"/>
      <c r="J165" s="59"/>
      <c r="K165" s="130"/>
      <c r="L165" s="60"/>
    </row>
    <row r="166" spans="1:12" s="56" customFormat="1" x14ac:dyDescent="0.2">
      <c r="A166" s="57"/>
      <c r="B166" s="57"/>
      <c r="C166" s="57"/>
      <c r="D166" s="108" t="s">
        <v>1883</v>
      </c>
      <c r="E166" s="108" t="s">
        <v>1885</v>
      </c>
      <c r="F166" s="109">
        <v>67</v>
      </c>
      <c r="G166" s="32"/>
      <c r="H166" s="32"/>
      <c r="I166" s="243" t="s">
        <v>1954</v>
      </c>
      <c r="J166" s="63" t="s">
        <v>1652</v>
      </c>
      <c r="K166" s="64" t="s">
        <v>221</v>
      </c>
      <c r="L166" s="75" t="s">
        <v>269</v>
      </c>
    </row>
    <row r="167" spans="1:12" s="56" customFormat="1" x14ac:dyDescent="0.2">
      <c r="A167" s="57"/>
      <c r="B167" s="57"/>
      <c r="C167" s="57"/>
      <c r="D167" s="108" t="s">
        <v>1883</v>
      </c>
      <c r="E167" s="108" t="s">
        <v>1886</v>
      </c>
      <c r="F167" s="109">
        <v>313</v>
      </c>
      <c r="G167" s="32"/>
      <c r="H167" s="32"/>
      <c r="I167" s="85"/>
      <c r="J167" s="59"/>
      <c r="K167" s="130"/>
      <c r="L167" s="60"/>
    </row>
    <row r="168" spans="1:12" s="56" customFormat="1" x14ac:dyDescent="0.2">
      <c r="A168" s="57"/>
      <c r="B168" s="57"/>
      <c r="C168" s="57"/>
      <c r="D168" s="108" t="s">
        <v>1883</v>
      </c>
      <c r="E168" s="108" t="s">
        <v>1887</v>
      </c>
      <c r="F168" s="109">
        <v>0</v>
      </c>
      <c r="G168" s="32"/>
      <c r="H168" s="32"/>
      <c r="I168" s="85"/>
      <c r="J168" s="59"/>
      <c r="K168" s="130"/>
      <c r="L168" s="60"/>
    </row>
    <row r="169" spans="1:12" s="56" customFormat="1" x14ac:dyDescent="0.2">
      <c r="A169" s="57"/>
      <c r="B169" s="57"/>
      <c r="C169" s="57"/>
      <c r="D169" s="108" t="s">
        <v>1888</v>
      </c>
      <c r="E169" s="108" t="s">
        <v>1889</v>
      </c>
      <c r="F169" s="109">
        <v>26</v>
      </c>
      <c r="G169" s="30"/>
      <c r="H169" s="30"/>
      <c r="I169" s="85"/>
      <c r="J169" s="59"/>
      <c r="K169" s="130"/>
      <c r="L169" s="60"/>
    </row>
    <row r="170" spans="1:12" s="56" customFormat="1" x14ac:dyDescent="0.2">
      <c r="A170" s="57"/>
      <c r="B170" s="57"/>
      <c r="C170" s="57"/>
      <c r="D170" s="108" t="s">
        <v>1888</v>
      </c>
      <c r="E170" s="108" t="s">
        <v>1890</v>
      </c>
      <c r="F170" s="109">
        <v>0</v>
      </c>
      <c r="G170" s="30"/>
      <c r="H170" s="30"/>
      <c r="I170" s="85"/>
      <c r="J170" s="59"/>
      <c r="K170" s="130"/>
      <c r="L170" s="60"/>
    </row>
    <row r="171" spans="1:12" s="56" customFormat="1" x14ac:dyDescent="0.2">
      <c r="A171" s="57"/>
      <c r="B171" s="57"/>
      <c r="C171" s="57"/>
      <c r="D171" s="108" t="s">
        <v>1888</v>
      </c>
      <c r="E171" s="108" t="s">
        <v>1891</v>
      </c>
      <c r="F171" s="109" t="s">
        <v>47</v>
      </c>
      <c r="G171" s="30"/>
      <c r="H171" s="30"/>
      <c r="I171" s="85"/>
      <c r="J171" s="59"/>
      <c r="K171" s="130"/>
      <c r="L171" s="60"/>
    </row>
    <row r="172" spans="1:12" s="56" customFormat="1" x14ac:dyDescent="0.2">
      <c r="A172" s="57"/>
      <c r="B172" s="57"/>
      <c r="C172" s="57"/>
      <c r="D172" s="108" t="s">
        <v>1888</v>
      </c>
      <c r="E172" s="108" t="s">
        <v>1892</v>
      </c>
      <c r="F172" s="109" t="s">
        <v>47</v>
      </c>
      <c r="G172" s="30"/>
      <c r="H172" s="30"/>
      <c r="I172" s="85"/>
      <c r="J172" s="59"/>
      <c r="K172" s="130"/>
      <c r="L172" s="60"/>
    </row>
    <row r="173" spans="1:12" s="56" customFormat="1" x14ac:dyDescent="0.2">
      <c r="A173" s="57"/>
      <c r="B173" s="57"/>
      <c r="C173" s="57"/>
      <c r="D173" s="108" t="s">
        <v>1888</v>
      </c>
      <c r="E173" s="108" t="s">
        <v>1893</v>
      </c>
      <c r="F173" s="109">
        <v>15</v>
      </c>
      <c r="G173" s="30"/>
      <c r="H173" s="30"/>
      <c r="I173" s="85"/>
      <c r="J173" s="59"/>
      <c r="K173" s="130"/>
      <c r="L173" s="60"/>
    </row>
    <row r="174" spans="1:12" s="56" customFormat="1" x14ac:dyDescent="0.2">
      <c r="A174" s="57"/>
      <c r="B174" s="57"/>
      <c r="C174" s="57"/>
      <c r="D174" s="108" t="s">
        <v>1888</v>
      </c>
      <c r="E174" s="108" t="s">
        <v>1894</v>
      </c>
      <c r="F174" s="109" t="s">
        <v>47</v>
      </c>
      <c r="G174" s="110"/>
      <c r="H174" s="110"/>
      <c r="I174" s="85"/>
      <c r="J174" s="59"/>
      <c r="K174" s="130"/>
      <c r="L174" s="60"/>
    </row>
    <row r="175" spans="1:12" s="255" customFormat="1" x14ac:dyDescent="0.2">
      <c r="A175" s="46">
        <v>26</v>
      </c>
      <c r="B175" s="46" t="s">
        <v>1446</v>
      </c>
      <c r="C175" s="46" t="s">
        <v>1450</v>
      </c>
      <c r="D175" s="183" t="s">
        <v>1895</v>
      </c>
      <c r="E175" s="183"/>
      <c r="F175" s="184">
        <v>433</v>
      </c>
      <c r="G175" s="3">
        <v>1</v>
      </c>
      <c r="H175" s="3">
        <v>1</v>
      </c>
      <c r="I175" s="254" t="s">
        <v>1955</v>
      </c>
      <c r="J175" s="35" t="s">
        <v>1652</v>
      </c>
      <c r="K175" s="47" t="s">
        <v>221</v>
      </c>
      <c r="L175" s="76" t="s">
        <v>1550</v>
      </c>
    </row>
    <row r="176" spans="1:12" x14ac:dyDescent="0.2">
      <c r="A176" s="48"/>
      <c r="B176" s="48"/>
      <c r="C176" s="48"/>
      <c r="D176" s="117" t="s">
        <v>1895</v>
      </c>
      <c r="E176" s="117" t="s">
        <v>1895</v>
      </c>
      <c r="F176" s="147">
        <v>316</v>
      </c>
      <c r="G176" s="10"/>
      <c r="H176" s="10"/>
      <c r="I176" s="96"/>
      <c r="J176" s="23"/>
      <c r="K176" s="146"/>
      <c r="L176" s="24"/>
    </row>
    <row r="177" spans="1:12" x14ac:dyDescent="0.2">
      <c r="A177" s="48"/>
      <c r="B177" s="48"/>
      <c r="C177" s="48"/>
      <c r="D177" s="117" t="s">
        <v>1895</v>
      </c>
      <c r="E177" s="117" t="s">
        <v>672</v>
      </c>
      <c r="F177" s="147">
        <v>61</v>
      </c>
      <c r="G177" s="10"/>
      <c r="H177" s="10"/>
      <c r="I177" s="96"/>
      <c r="J177" s="23"/>
      <c r="K177" s="146"/>
      <c r="L177" s="24"/>
    </row>
    <row r="178" spans="1:12" x14ac:dyDescent="0.2">
      <c r="A178" s="48"/>
      <c r="B178" s="48"/>
      <c r="C178" s="48"/>
      <c r="D178" s="117" t="s">
        <v>1895</v>
      </c>
      <c r="E178" s="117" t="s">
        <v>1896</v>
      </c>
      <c r="F178" s="147">
        <v>22</v>
      </c>
      <c r="G178" s="10"/>
      <c r="H178" s="10"/>
      <c r="I178" s="96"/>
      <c r="J178" s="23"/>
      <c r="K178" s="146"/>
      <c r="L178" s="24"/>
    </row>
    <row r="179" spans="1:12" x14ac:dyDescent="0.2">
      <c r="A179" s="48"/>
      <c r="B179" s="48"/>
      <c r="C179" s="48"/>
      <c r="D179" s="117" t="s">
        <v>1895</v>
      </c>
      <c r="E179" s="117" t="s">
        <v>1897</v>
      </c>
      <c r="F179" s="147">
        <v>0</v>
      </c>
      <c r="G179" s="10"/>
      <c r="H179" s="10"/>
      <c r="I179" s="96"/>
      <c r="J179" s="23"/>
      <c r="K179" s="146"/>
      <c r="L179" s="24"/>
    </row>
    <row r="180" spans="1:12" x14ac:dyDescent="0.2">
      <c r="A180" s="48"/>
      <c r="B180" s="48"/>
      <c r="C180" s="48"/>
      <c r="D180" s="117" t="s">
        <v>1895</v>
      </c>
      <c r="E180" s="117" t="s">
        <v>1898</v>
      </c>
      <c r="F180" s="147" t="s">
        <v>47</v>
      </c>
      <c r="G180" s="10"/>
      <c r="H180" s="10"/>
      <c r="I180" s="96"/>
      <c r="J180" s="23"/>
      <c r="K180" s="146"/>
      <c r="L180" s="24"/>
    </row>
    <row r="181" spans="1:12" x14ac:dyDescent="0.2">
      <c r="A181" s="48"/>
      <c r="B181" s="48"/>
      <c r="C181" s="48"/>
      <c r="D181" s="117" t="s">
        <v>1895</v>
      </c>
      <c r="E181" s="117" t="s">
        <v>1899</v>
      </c>
      <c r="F181" s="147" t="s">
        <v>47</v>
      </c>
      <c r="G181" s="10"/>
      <c r="H181" s="10"/>
      <c r="I181" s="96"/>
      <c r="J181" s="23"/>
      <c r="K181" s="146"/>
      <c r="L181" s="24"/>
    </row>
    <row r="182" spans="1:12" x14ac:dyDescent="0.2">
      <c r="A182" s="48"/>
      <c r="B182" s="48"/>
      <c r="C182" s="48"/>
      <c r="D182" s="117" t="s">
        <v>1895</v>
      </c>
      <c r="E182" s="117" t="s">
        <v>1900</v>
      </c>
      <c r="F182" s="147">
        <v>17</v>
      </c>
      <c r="G182" s="10"/>
      <c r="H182" s="10"/>
      <c r="I182" s="96"/>
      <c r="J182" s="23"/>
      <c r="K182" s="146"/>
      <c r="L182" s="24"/>
    </row>
  </sheetData>
  <autoFilter ref="A1:L182"/>
  <mergeCells count="1">
    <mergeCell ref="E49:E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გურია</vt:lpstr>
      <vt:lpstr>იმერეთი</vt:lpstr>
      <vt:lpstr>კახეთი</vt:lpstr>
      <vt:lpstr>მცხ-მთიან</vt:lpstr>
      <vt:lpstr>რაჭა-ლეჩხ-ქვ.სვან</vt:lpstr>
      <vt:lpstr>სამეგრ-ზ.სვანეთი</vt:lpstr>
      <vt:lpstr>სამცხე-ჯავახ</vt:lpstr>
      <vt:lpstr>ქვ.ქართლი</vt:lpstr>
      <vt:lpstr>შიდა ქართ</vt:lpstr>
      <vt:lpstr>კახეთი!Print_Area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Akhvlediani</dc:creator>
  <cp:lastModifiedBy>lela</cp:lastModifiedBy>
  <dcterms:created xsi:type="dcterms:W3CDTF">2020-03-26T08:33:29Z</dcterms:created>
  <dcterms:modified xsi:type="dcterms:W3CDTF">2020-08-09T16:32:07Z</dcterms:modified>
</cp:coreProperties>
</file>